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coj365.sharepoint.com/sites/common/Grants/Shared Documents/TEMPLATES/Website Documents/"/>
    </mc:Choice>
  </mc:AlternateContent>
  <xr:revisionPtr revIDLastSave="0" documentId="8_{5971D5E1-B136-48D5-8B99-E54319B9EDF8}" xr6:coauthVersionLast="47" xr6:coauthVersionMax="47" xr10:uidLastSave="{00000000-0000-0000-0000-000000000000}"/>
  <bookViews>
    <workbookView xWindow="-120" yWindow="-120" windowWidth="29040" windowHeight="15840" activeTab="13" xr2:uid="{00000000-000D-0000-FFFF-FFFF00000000}"/>
  </bookViews>
  <sheets>
    <sheet name="Startup" sheetId="16" r:id="rId1"/>
    <sheet name="Oct" sheetId="1" r:id="rId2"/>
    <sheet name="Nov" sheetId="15" r:id="rId3"/>
    <sheet name="Dec" sheetId="14" r:id="rId4"/>
    <sheet name="Jan" sheetId="13" r:id="rId5"/>
    <sheet name="Feb" sheetId="12" r:id="rId6"/>
    <sheet name="Mar" sheetId="11" r:id="rId7"/>
    <sheet name="Apr" sheetId="10" r:id="rId8"/>
    <sheet name="May" sheetId="9" r:id="rId9"/>
    <sheet name="Jun" sheetId="8" r:id="rId10"/>
    <sheet name="Jul" sheetId="4" r:id="rId11"/>
    <sheet name="Aug" sheetId="5" r:id="rId12"/>
    <sheet name="Sep" sheetId="6" r:id="rId13"/>
    <sheet name="Annual Report" sheetId="7" r:id="rId1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6" l="1"/>
  <c r="H45" i="16" s="1"/>
  <c r="G46" i="16"/>
  <c r="G46" i="1" s="1" a="1"/>
  <c r="G46" i="1" s="1"/>
  <c r="G47" i="16"/>
  <c r="H47" i="16" s="1"/>
  <c r="G48" i="16"/>
  <c r="H48" i="16" s="1"/>
  <c r="G49" i="16"/>
  <c r="H49" i="16" s="1"/>
  <c r="H46" i="16" l="1"/>
  <c r="G49" i="1" a="1"/>
  <c r="G49" i="1" s="1"/>
  <c r="G48" i="1" a="1"/>
  <c r="G48" i="1" s="1"/>
  <c r="G47" i="1" a="1"/>
  <c r="G47" i="1" s="1"/>
  <c r="G45" i="1" a="1"/>
  <c r="G45" i="1" s="1"/>
  <c r="A23" i="7"/>
  <c r="A15" i="6"/>
  <c r="A15" i="5"/>
  <c r="A15" i="4"/>
  <c r="A15" i="8"/>
  <c r="A15" i="9"/>
  <c r="A15" i="10"/>
  <c r="A15" i="11"/>
  <c r="A15" i="12"/>
  <c r="A15" i="13"/>
  <c r="A15" i="14"/>
  <c r="A15" i="1"/>
  <c r="E53" i="15" l="1"/>
  <c r="E53" i="14" s="1"/>
  <c r="E53" i="13" s="1"/>
  <c r="E53" i="12" s="1"/>
  <c r="E53" i="11" s="1"/>
  <c r="E53" i="10" s="1"/>
  <c r="E53" i="9" s="1"/>
  <c r="E54" i="15"/>
  <c r="E54" i="14" s="1"/>
  <c r="E54" i="13" s="1"/>
  <c r="E54" i="12" s="1"/>
  <c r="E54" i="11" s="1"/>
  <c r="E54" i="10" s="1"/>
  <c r="E54" i="9" s="1"/>
  <c r="E55" i="15"/>
  <c r="E55" i="14" s="1"/>
  <c r="E55" i="13" s="1"/>
  <c r="E55" i="12" s="1"/>
  <c r="E55" i="11" s="1"/>
  <c r="E55" i="10" s="1"/>
  <c r="E55" i="9" s="1"/>
  <c r="E56" i="15"/>
  <c r="E56" i="14" s="1"/>
  <c r="E56" i="13" s="1"/>
  <c r="E56" i="12" s="1"/>
  <c r="E56" i="11" s="1"/>
  <c r="E56" i="10" s="1"/>
  <c r="E56" i="9" s="1"/>
  <c r="E41" i="15"/>
  <c r="E41" i="14" s="1"/>
  <c r="E41" i="13" s="1"/>
  <c r="E41" i="12" s="1"/>
  <c r="E41" i="11" s="1"/>
  <c r="E41" i="10" s="1"/>
  <c r="E41" i="9" s="1"/>
  <c r="E42" i="15"/>
  <c r="E42" i="14" s="1"/>
  <c r="E42" i="13" s="1"/>
  <c r="E42" i="12" s="1"/>
  <c r="E42" i="11" s="1"/>
  <c r="E42" i="10" s="1"/>
  <c r="E42" i="9" s="1"/>
  <c r="E43" i="15"/>
  <c r="E43" i="14" s="1"/>
  <c r="E43" i="13" s="1"/>
  <c r="E43" i="12" s="1"/>
  <c r="E43" i="11" s="1"/>
  <c r="E43" i="10" s="1"/>
  <c r="E43" i="9" s="1"/>
  <c r="E44" i="15"/>
  <c r="E44" i="14" s="1"/>
  <c r="E44" i="13" s="1"/>
  <c r="E44" i="12" s="1"/>
  <c r="E44" i="11" s="1"/>
  <c r="E44" i="10" s="1"/>
  <c r="E44" i="9" s="1"/>
  <c r="E45" i="15"/>
  <c r="E45" i="14" s="1"/>
  <c r="E45" i="13" s="1"/>
  <c r="E45" i="12" s="1"/>
  <c r="E45" i="11" s="1"/>
  <c r="E45" i="10" s="1"/>
  <c r="E45" i="9" s="1"/>
  <c r="E46" i="15"/>
  <c r="E47" i="15"/>
  <c r="E47" i="14" s="1"/>
  <c r="E47" i="13" s="1"/>
  <c r="E47" i="12" s="1"/>
  <c r="E47" i="11" s="1"/>
  <c r="E47" i="10" s="1"/>
  <c r="E47" i="9" s="1"/>
  <c r="E48" i="15"/>
  <c r="E48" i="14" s="1"/>
  <c r="E48" i="13" s="1"/>
  <c r="E48" i="12" s="1"/>
  <c r="E48" i="11" s="1"/>
  <c r="E48" i="10" s="1"/>
  <c r="E48" i="9" s="1"/>
  <c r="E49" i="15"/>
  <c r="E49" i="14" s="1"/>
  <c r="E49" i="13" s="1"/>
  <c r="E49" i="12" s="1"/>
  <c r="E49" i="11" s="1"/>
  <c r="E49" i="10" s="1"/>
  <c r="E49" i="9" s="1"/>
  <c r="E31" i="15"/>
  <c r="E31" i="14" s="1"/>
  <c r="E31" i="13" s="1"/>
  <c r="E31" i="12" s="1"/>
  <c r="E31" i="11" s="1"/>
  <c r="E31" i="10" s="1"/>
  <c r="E31" i="9" s="1"/>
  <c r="E32" i="15"/>
  <c r="E32" i="14" s="1"/>
  <c r="E32" i="13" s="1"/>
  <c r="E32" i="12" s="1"/>
  <c r="E32" i="11" s="1"/>
  <c r="E32" i="10" s="1"/>
  <c r="E32" i="9" s="1"/>
  <c r="E33" i="15"/>
  <c r="E33" i="14" s="1"/>
  <c r="E33" i="13" s="1"/>
  <c r="E33" i="12" s="1"/>
  <c r="E33" i="11" s="1"/>
  <c r="E33" i="10" s="1"/>
  <c r="E33" i="9" s="1"/>
  <c r="E34" i="15"/>
  <c r="E34" i="14" s="1"/>
  <c r="E34" i="13" s="1"/>
  <c r="E34" i="12" s="1"/>
  <c r="E34" i="11" s="1"/>
  <c r="E34" i="10" s="1"/>
  <c r="E34" i="9" s="1"/>
  <c r="E35" i="15"/>
  <c r="E35" i="14" s="1"/>
  <c r="E35" i="13" s="1"/>
  <c r="E35" i="12" s="1"/>
  <c r="E35" i="11" s="1"/>
  <c r="E35" i="10" s="1"/>
  <c r="E35" i="9" s="1"/>
  <c r="E36" i="15"/>
  <c r="E36" i="14" s="1"/>
  <c r="E36" i="13" s="1"/>
  <c r="E36" i="12" s="1"/>
  <c r="E36" i="11" s="1"/>
  <c r="E36" i="10" s="1"/>
  <c r="E36" i="9" s="1"/>
  <c r="E37" i="15"/>
  <c r="E37" i="14" s="1"/>
  <c r="E37" i="13" s="1"/>
  <c r="E37" i="12" s="1"/>
  <c r="E37" i="11" s="1"/>
  <c r="E37" i="10" s="1"/>
  <c r="E37" i="9" s="1"/>
  <c r="E23" i="15"/>
  <c r="E23" i="14" s="1"/>
  <c r="E23" i="13" s="1"/>
  <c r="E23" i="12" s="1"/>
  <c r="E23" i="11" s="1"/>
  <c r="E24" i="15"/>
  <c r="E24" i="14" s="1"/>
  <c r="E24" i="13" s="1"/>
  <c r="E24" i="12" s="1"/>
  <c r="E24" i="11" s="1"/>
  <c r="E24" i="10" s="1"/>
  <c r="E24" i="9" s="1"/>
  <c r="E25" i="15"/>
  <c r="E25" i="14" s="1"/>
  <c r="E25" i="13" s="1"/>
  <c r="E25" i="12" s="1"/>
  <c r="E25" i="11" s="1"/>
  <c r="E25" i="10" s="1"/>
  <c r="E25" i="9" s="1"/>
  <c r="E26" i="15"/>
  <c r="E26" i="14" s="1"/>
  <c r="E26" i="13" s="1"/>
  <c r="E26" i="12" s="1"/>
  <c r="E26" i="11" s="1"/>
  <c r="E26" i="10" s="1"/>
  <c r="E26" i="9" s="1"/>
  <c r="E27" i="15"/>
  <c r="E27" i="14" s="1"/>
  <c r="E27" i="13" s="1"/>
  <c r="E27" i="12" s="1"/>
  <c r="E27" i="11" s="1"/>
  <c r="E27" i="10" s="1"/>
  <c r="E27" i="9" s="1"/>
  <c r="E52" i="15"/>
  <c r="E52" i="14" s="1"/>
  <c r="E52" i="13" s="1"/>
  <c r="E52" i="12" s="1"/>
  <c r="E52" i="11" s="1"/>
  <c r="E52" i="10" s="1"/>
  <c r="E52" i="9" s="1"/>
  <c r="E40" i="15"/>
  <c r="E40" i="14" s="1"/>
  <c r="E40" i="13" s="1"/>
  <c r="E40" i="12" s="1"/>
  <c r="E40" i="11" s="1"/>
  <c r="E40" i="10" s="1"/>
  <c r="E40" i="9" s="1"/>
  <c r="E30" i="15"/>
  <c r="E30" i="14" s="1"/>
  <c r="E30" i="13" s="1"/>
  <c r="E22" i="15"/>
  <c r="E22" i="14" s="1"/>
  <c r="E22" i="13" s="1"/>
  <c r="E22" i="12" s="1"/>
  <c r="F59" i="13"/>
  <c r="G47" i="15" l="1"/>
  <c r="G45" i="15"/>
  <c r="G45" i="14" s="1"/>
  <c r="G45" i="13" s="1"/>
  <c r="G45" i="12" s="1"/>
  <c r="E46" i="14"/>
  <c r="E46" i="13" s="1"/>
  <c r="E46" i="12" s="1"/>
  <c r="G46" i="15"/>
  <c r="G49" i="15"/>
  <c r="G49" i="14" s="1"/>
  <c r="G49" i="13" s="1"/>
  <c r="G49" i="12" s="1"/>
  <c r="G48" i="15"/>
  <c r="G48" i="14" s="1"/>
  <c r="G48" i="13" s="1"/>
  <c r="G48" i="12" s="1"/>
  <c r="G48" i="11" s="1"/>
  <c r="G48" i="10" s="1"/>
  <c r="G48" i="9" s="1"/>
  <c r="E30" i="12"/>
  <c r="E30" i="11" s="1"/>
  <c r="E30" i="10" s="1"/>
  <c r="G47" i="14"/>
  <c r="G47" i="13" s="1"/>
  <c r="G47" i="12" s="1"/>
  <c r="G47" i="11" s="1"/>
  <c r="G47" i="10" s="1"/>
  <c r="E23" i="10"/>
  <c r="E23" i="9" s="1"/>
  <c r="F59" i="14"/>
  <c r="F59" i="15"/>
  <c r="F59" i="1"/>
  <c r="D44" i="1"/>
  <c r="D44" i="15" s="1"/>
  <c r="D45" i="1"/>
  <c r="H45" i="1" s="1"/>
  <c r="D46" i="1"/>
  <c r="H46" i="1" s="1"/>
  <c r="D47" i="1"/>
  <c r="D48" i="1"/>
  <c r="D49" i="1"/>
  <c r="H49" i="1" s="1"/>
  <c r="E59" i="16"/>
  <c r="E15" i="16" s="1"/>
  <c r="G44" i="16"/>
  <c r="G46" i="14" l="1"/>
  <c r="G46" i="13" s="1"/>
  <c r="G46" i="12" s="1"/>
  <c r="E59" i="13"/>
  <c r="E15" i="13" s="1"/>
  <c r="E59" i="14"/>
  <c r="E15" i="14" s="1"/>
  <c r="E46" i="11"/>
  <c r="D48" i="15"/>
  <c r="H48" i="15" s="1"/>
  <c r="H48" i="1"/>
  <c r="D47" i="15"/>
  <c r="H47" i="15" s="1"/>
  <c r="H47" i="1"/>
  <c r="G47" i="9"/>
  <c r="G49" i="11"/>
  <c r="G49" i="10" s="1"/>
  <c r="H44" i="16"/>
  <c r="G44" i="1" a="1"/>
  <c r="G44" i="1" s="1"/>
  <c r="G45" i="11"/>
  <c r="G45" i="10" s="1"/>
  <c r="E30" i="9"/>
  <c r="E22" i="11"/>
  <c r="E59" i="12"/>
  <c r="E15" i="12" s="1"/>
  <c r="D45" i="15"/>
  <c r="H45" i="15" s="1"/>
  <c r="D44" i="14"/>
  <c r="D46" i="15"/>
  <c r="H46" i="15" s="1"/>
  <c r="G52" i="16"/>
  <c r="G53" i="16"/>
  <c r="D47" i="14" l="1"/>
  <c r="H47" i="14" s="1"/>
  <c r="E46" i="10"/>
  <c r="E46" i="9" s="1"/>
  <c r="G46" i="11"/>
  <c r="G49" i="9"/>
  <c r="H53" i="16"/>
  <c r="G53" i="1" a="1"/>
  <c r="G53" i="1" s="1"/>
  <c r="H52" i="16"/>
  <c r="G52" i="1" a="1"/>
  <c r="G52" i="1" s="1"/>
  <c r="G52" i="15" s="1"/>
  <c r="D48" i="14"/>
  <c r="H48" i="14" s="1"/>
  <c r="H44" i="1"/>
  <c r="G44" i="15"/>
  <c r="G45" i="9"/>
  <c r="E22" i="10"/>
  <c r="E59" i="11"/>
  <c r="E15" i="11" s="1"/>
  <c r="D45" i="14"/>
  <c r="H45" i="14" s="1"/>
  <c r="D46" i="14"/>
  <c r="H46" i="14" s="1"/>
  <c r="D44" i="13"/>
  <c r="D41" i="1"/>
  <c r="D42" i="1"/>
  <c r="D43" i="1"/>
  <c r="D54" i="1"/>
  <c r="D55" i="1"/>
  <c r="G54" i="16"/>
  <c r="G55" i="16"/>
  <c r="D47" i="13" l="1"/>
  <c r="H47" i="13" s="1"/>
  <c r="G46" i="10"/>
  <c r="G46" i="9" s="1"/>
  <c r="D48" i="13"/>
  <c r="H48" i="13" s="1"/>
  <c r="H55" i="16"/>
  <c r="G55" i="1" a="1"/>
  <c r="G55" i="1" s="1"/>
  <c r="G44" i="14"/>
  <c r="H44" i="15"/>
  <c r="G52" i="14"/>
  <c r="H54" i="16"/>
  <c r="G54" i="1" a="1"/>
  <c r="G54" i="1" s="1"/>
  <c r="G53" i="15"/>
  <c r="G53" i="14" s="1"/>
  <c r="G53" i="13" s="1"/>
  <c r="G53" i="12" s="1"/>
  <c r="E59" i="10"/>
  <c r="E15" i="10" s="1"/>
  <c r="E22" i="9"/>
  <c r="D44" i="12"/>
  <c r="D46" i="13"/>
  <c r="H46" i="13" s="1"/>
  <c r="D45" i="13"/>
  <c r="H45" i="13" s="1"/>
  <c r="D54" i="15"/>
  <c r="D54" i="14" s="1"/>
  <c r="D55" i="15"/>
  <c r="D47" i="12" l="1"/>
  <c r="H47" i="12" s="1"/>
  <c r="D48" i="12"/>
  <c r="H48" i="12" s="1"/>
  <c r="D54" i="13"/>
  <c r="D54" i="12" s="1"/>
  <c r="G44" i="13"/>
  <c r="H44" i="14"/>
  <c r="H54" i="1"/>
  <c r="G54" i="15"/>
  <c r="H55" i="1"/>
  <c r="G55" i="15"/>
  <c r="G55" i="14" s="1"/>
  <c r="G55" i="13" s="1"/>
  <c r="G55" i="12" s="1"/>
  <c r="G55" i="11" s="1"/>
  <c r="G55" i="10" s="1"/>
  <c r="G55" i="9" s="1"/>
  <c r="G53" i="11"/>
  <c r="G52" i="13"/>
  <c r="D45" i="12"/>
  <c r="H45" i="12" s="1"/>
  <c r="D46" i="12"/>
  <c r="H46" i="12" s="1"/>
  <c r="D44" i="11"/>
  <c r="D55" i="14"/>
  <c r="D31" i="1"/>
  <c r="D31" i="15" s="1"/>
  <c r="D32" i="1"/>
  <c r="D32" i="15" s="1"/>
  <c r="D33" i="1"/>
  <c r="D33" i="15" s="1"/>
  <c r="D34" i="1"/>
  <c r="D34" i="15" s="1"/>
  <c r="D35" i="1"/>
  <c r="D36" i="1"/>
  <c r="D36" i="15" s="1"/>
  <c r="D37" i="1"/>
  <c r="D37" i="15" s="1"/>
  <c r="D43" i="15"/>
  <c r="D47" i="11" l="1"/>
  <c r="H47" i="11" s="1"/>
  <c r="D48" i="11"/>
  <c r="H48" i="11" s="1"/>
  <c r="H55" i="15"/>
  <c r="D55" i="13"/>
  <c r="H55" i="13" s="1"/>
  <c r="H55" i="14"/>
  <c r="G52" i="12"/>
  <c r="G52" i="11" s="1"/>
  <c r="H54" i="15"/>
  <c r="G54" i="14"/>
  <c r="D35" i="15"/>
  <c r="G44" i="12"/>
  <c r="H44" i="13"/>
  <c r="G53" i="10"/>
  <c r="G53" i="9" s="1"/>
  <c r="D44" i="10"/>
  <c r="D45" i="11"/>
  <c r="H45" i="11" s="1"/>
  <c r="D47" i="10"/>
  <c r="H47" i="10" s="1"/>
  <c r="D46" i="11"/>
  <c r="H46" i="11" s="1"/>
  <c r="D54" i="11"/>
  <c r="D34" i="14"/>
  <c r="D48" i="10" l="1"/>
  <c r="H48" i="10" s="1"/>
  <c r="D55" i="12"/>
  <c r="H55" i="12" s="1"/>
  <c r="G52" i="10"/>
  <c r="G52" i="9" s="1"/>
  <c r="D35" i="14"/>
  <c r="G54" i="13"/>
  <c r="H54" i="14"/>
  <c r="G44" i="11"/>
  <c r="H44" i="12"/>
  <c r="D34" i="13"/>
  <c r="D46" i="10"/>
  <c r="H46" i="10" s="1"/>
  <c r="D45" i="10"/>
  <c r="H45" i="10" s="1"/>
  <c r="D47" i="9"/>
  <c r="H47" i="9" s="1"/>
  <c r="D44" i="9"/>
  <c r="D54" i="10"/>
  <c r="D48" i="9" l="1"/>
  <c r="H48" i="9" s="1"/>
  <c r="D55" i="11"/>
  <c r="H55" i="11" s="1"/>
  <c r="D35" i="13"/>
  <c r="D35" i="12" s="1"/>
  <c r="D35" i="11" s="1"/>
  <c r="D35" i="10" s="1"/>
  <c r="D35" i="9" s="1"/>
  <c r="H54" i="13"/>
  <c r="G54" i="12"/>
  <c r="D34" i="12"/>
  <c r="G44" i="10"/>
  <c r="H44" i="11"/>
  <c r="D47" i="8"/>
  <c r="D46" i="9"/>
  <c r="H46" i="9" s="1"/>
  <c r="D44" i="8"/>
  <c r="D45" i="9"/>
  <c r="H45" i="9" s="1"/>
  <c r="D54" i="9"/>
  <c r="G43" i="16"/>
  <c r="G43" i="1" s="1" a="1"/>
  <c r="G43" i="1" s="1"/>
  <c r="G33" i="16"/>
  <c r="G33" i="1" s="1" a="1"/>
  <c r="G33" i="1" s="1"/>
  <c r="G34" i="16"/>
  <c r="G34" i="1" s="1" a="1"/>
  <c r="G34" i="1" s="1"/>
  <c r="D48" i="8" l="1"/>
  <c r="D48" i="4" s="1"/>
  <c r="D55" i="10"/>
  <c r="H55" i="10" s="1"/>
  <c r="D34" i="11"/>
  <c r="G54" i="11"/>
  <c r="H54" i="12"/>
  <c r="H34" i="1"/>
  <c r="G34" i="15"/>
  <c r="H33" i="1"/>
  <c r="G33" i="15"/>
  <c r="D47" i="4"/>
  <c r="H43" i="1"/>
  <c r="G43" i="15"/>
  <c r="G44" i="9"/>
  <c r="H44" i="10"/>
  <c r="D46" i="8"/>
  <c r="D44" i="4"/>
  <c r="D45" i="8"/>
  <c r="H34" i="16"/>
  <c r="H33" i="16"/>
  <c r="H43" i="16"/>
  <c r="D54" i="8"/>
  <c r="D22" i="1"/>
  <c r="D23" i="1"/>
  <c r="D24" i="1"/>
  <c r="D25" i="1"/>
  <c r="D40" i="1"/>
  <c r="D26" i="1"/>
  <c r="D27" i="1"/>
  <c r="D30" i="1"/>
  <c r="D31" i="14"/>
  <c r="D32" i="14"/>
  <c r="D36" i="14"/>
  <c r="D37" i="14"/>
  <c r="D42" i="15"/>
  <c r="D49" i="15"/>
  <c r="D52" i="1"/>
  <c r="D53" i="1"/>
  <c r="D56" i="1"/>
  <c r="D56" i="15" s="1"/>
  <c r="F59" i="16"/>
  <c r="D59" i="16"/>
  <c r="D15" i="16" s="1"/>
  <c r="D43" i="14"/>
  <c r="D33" i="14"/>
  <c r="E7" i="7"/>
  <c r="E5" i="7"/>
  <c r="F15" i="14"/>
  <c r="F15" i="1"/>
  <c r="F15" i="13"/>
  <c r="F59" i="12"/>
  <c r="F15" i="12" s="1"/>
  <c r="F59" i="11"/>
  <c r="F15" i="11" s="1"/>
  <c r="F59" i="10"/>
  <c r="F15" i="10" s="1"/>
  <c r="F59" i="9"/>
  <c r="F15" i="9" s="1"/>
  <c r="F59" i="8"/>
  <c r="F15" i="8" s="1"/>
  <c r="F59" i="4"/>
  <c r="F15" i="4" s="1"/>
  <c r="F59" i="5"/>
  <c r="F15" i="5" s="1"/>
  <c r="F59" i="6"/>
  <c r="F15" i="6" s="1"/>
  <c r="A3" i="7"/>
  <c r="A3" i="6"/>
  <c r="A3" i="5"/>
  <c r="A3" i="4"/>
  <c r="A3" i="8"/>
  <c r="A3" i="9"/>
  <c r="A3" i="10"/>
  <c r="A3" i="11"/>
  <c r="A3" i="12"/>
  <c r="A3" i="13"/>
  <c r="A3" i="14"/>
  <c r="A3" i="15"/>
  <c r="A3" i="1"/>
  <c r="G24" i="16"/>
  <c r="G24" i="1" s="1" a="1"/>
  <c r="G24" i="1" s="1"/>
  <c r="G24" i="15" s="1"/>
  <c r="G24" i="14" s="1"/>
  <c r="G24" i="13" s="1"/>
  <c r="G25" i="16"/>
  <c r="G25" i="1" s="1" a="1"/>
  <c r="G25" i="1" s="1"/>
  <c r="G25" i="15" s="1"/>
  <c r="G25" i="14" s="1"/>
  <c r="G25" i="13" s="1"/>
  <c r="G25" i="12" s="1"/>
  <c r="G25" i="11" s="1"/>
  <c r="G25" i="10" s="1"/>
  <c r="G25" i="9" s="1"/>
  <c r="G26" i="16"/>
  <c r="G26" i="1" s="1" a="1"/>
  <c r="G26" i="1" s="1"/>
  <c r="G26" i="15" s="1"/>
  <c r="G26" i="14" s="1"/>
  <c r="G26" i="13" s="1"/>
  <c r="G26" i="12" s="1"/>
  <c r="G26" i="11" s="1"/>
  <c r="G26" i="10" s="1"/>
  <c r="G26" i="9" s="1"/>
  <c r="G37" i="16"/>
  <c r="G37" i="1" s="1" a="1"/>
  <c r="G37" i="1" s="1"/>
  <c r="G36" i="16"/>
  <c r="G36" i="1" s="1" a="1"/>
  <c r="G36" i="1" s="1"/>
  <c r="G58" i="7"/>
  <c r="G56" i="16"/>
  <c r="G56" i="1" s="1" a="1"/>
  <c r="G56" i="1" s="1"/>
  <c r="G42" i="16"/>
  <c r="G42" i="1" s="1" a="1"/>
  <c r="G42" i="1" s="1"/>
  <c r="G41" i="16"/>
  <c r="G41" i="1" s="1" a="1"/>
  <c r="G41" i="1" s="1"/>
  <c r="G40" i="16"/>
  <c r="G40" i="1" s="1" a="1"/>
  <c r="G40" i="1" s="1"/>
  <c r="G40" i="15" s="1"/>
  <c r="G35" i="16"/>
  <c r="G35" i="1" s="1" a="1"/>
  <c r="G35" i="1" s="1"/>
  <c r="G32" i="16"/>
  <c r="G32" i="1" s="1" a="1"/>
  <c r="G32" i="1" s="1"/>
  <c r="G31" i="16"/>
  <c r="G31" i="1" s="1" a="1"/>
  <c r="G31" i="1" s="1"/>
  <c r="G30" i="16"/>
  <c r="G30" i="1" s="1" a="1"/>
  <c r="G30" i="1" s="1"/>
  <c r="G30" i="15" s="1"/>
  <c r="G30" i="14" s="1"/>
  <c r="G30" i="13" s="1"/>
  <c r="G30" i="12" s="1"/>
  <c r="G30" i="11" s="1"/>
  <c r="G30" i="10" s="1"/>
  <c r="G30" i="9" s="1"/>
  <c r="G27" i="16"/>
  <c r="G27" i="1" s="1" a="1"/>
  <c r="G27" i="1" s="1"/>
  <c r="G27" i="15" s="1"/>
  <c r="G22" i="16"/>
  <c r="G22" i="1" s="1" a="1"/>
  <c r="G22" i="1" s="1"/>
  <c r="G22" i="15" s="1"/>
  <c r="G22" i="14" s="1"/>
  <c r="G22" i="13" s="1"/>
  <c r="G22" i="12" s="1"/>
  <c r="G22" i="11" s="1"/>
  <c r="G22" i="10" s="1"/>
  <c r="G22" i="9" s="1"/>
  <c r="G23" i="16"/>
  <c r="G23" i="1" s="1" a="1"/>
  <c r="G23" i="1" s="1"/>
  <c r="G23" i="15" s="1"/>
  <c r="D55" i="9" l="1"/>
  <c r="H55" i="9" s="1"/>
  <c r="D47" i="5"/>
  <c r="D27" i="15"/>
  <c r="D27" i="14" s="1"/>
  <c r="H27" i="1"/>
  <c r="D33" i="13"/>
  <c r="D40" i="15"/>
  <c r="D40" i="14" s="1"/>
  <c r="D40" i="13" s="1"/>
  <c r="D40" i="12" s="1"/>
  <c r="D40" i="11" s="1"/>
  <c r="D40" i="10" s="1"/>
  <c r="D40" i="9" s="1"/>
  <c r="H40" i="1"/>
  <c r="H44" i="9"/>
  <c r="G34" i="14"/>
  <c r="H34" i="15"/>
  <c r="H31" i="1"/>
  <c r="G31" i="15"/>
  <c r="H36" i="1"/>
  <c r="G36" i="15"/>
  <c r="D43" i="13"/>
  <c r="D25" i="15"/>
  <c r="H25" i="1"/>
  <c r="H43" i="15"/>
  <c r="G43" i="14"/>
  <c r="G43" i="13" s="1"/>
  <c r="G43" i="12" s="1"/>
  <c r="G43" i="11" s="1"/>
  <c r="G43" i="10" s="1"/>
  <c r="G27" i="14"/>
  <c r="G27" i="13" s="1"/>
  <c r="D49" i="14"/>
  <c r="H49" i="14" s="1"/>
  <c r="H49" i="15"/>
  <c r="D26" i="15"/>
  <c r="H26" i="1"/>
  <c r="H32" i="1"/>
  <c r="G32" i="15"/>
  <c r="H37" i="1"/>
  <c r="G37" i="15"/>
  <c r="D36" i="13"/>
  <c r="D24" i="15"/>
  <c r="H24" i="1"/>
  <c r="D32" i="13"/>
  <c r="D32" i="12" s="1"/>
  <c r="D23" i="15"/>
  <c r="D23" i="14" s="1"/>
  <c r="H23" i="1"/>
  <c r="H54" i="11"/>
  <c r="G54" i="10"/>
  <c r="H22" i="1"/>
  <c r="H42" i="1"/>
  <c r="G42" i="15"/>
  <c r="G42" i="14" s="1"/>
  <c r="G42" i="13" s="1"/>
  <c r="D52" i="15"/>
  <c r="H52" i="1"/>
  <c r="H56" i="1"/>
  <c r="G56" i="15"/>
  <c r="G35" i="15"/>
  <c r="H35" i="1"/>
  <c r="H40" i="15"/>
  <c r="G40" i="14"/>
  <c r="G23" i="14"/>
  <c r="G23" i="13" s="1"/>
  <c r="G23" i="12" s="1"/>
  <c r="G23" i="11" s="1"/>
  <c r="G23" i="10" s="1"/>
  <c r="G23" i="9" s="1"/>
  <c r="H41" i="1"/>
  <c r="G41" i="15"/>
  <c r="G24" i="12"/>
  <c r="D53" i="15"/>
  <c r="H53" i="1"/>
  <c r="H33" i="15"/>
  <c r="G33" i="14"/>
  <c r="G33" i="13" s="1"/>
  <c r="G33" i="12" s="1"/>
  <c r="G33" i="11" s="1"/>
  <c r="G33" i="10" s="1"/>
  <c r="G33" i="9" s="1"/>
  <c r="D34" i="10"/>
  <c r="D30" i="15"/>
  <c r="H30" i="1"/>
  <c r="D22" i="15"/>
  <c r="D22" i="14" s="1"/>
  <c r="D44" i="5"/>
  <c r="G59" i="16"/>
  <c r="D46" i="4"/>
  <c r="D45" i="4"/>
  <c r="D48" i="5"/>
  <c r="H37" i="16"/>
  <c r="D37" i="13"/>
  <c r="D56" i="14"/>
  <c r="D55" i="8"/>
  <c r="D54" i="4"/>
  <c r="F15" i="16"/>
  <c r="G15" i="16" s="1"/>
  <c r="H15" i="16" s="1"/>
  <c r="D42" i="14"/>
  <c r="D41" i="15"/>
  <c r="D41" i="14" s="1"/>
  <c r="D31" i="13"/>
  <c r="D31" i="12" s="1"/>
  <c r="D31" i="11" s="1"/>
  <c r="D31" i="10" s="1"/>
  <c r="D31" i="9" s="1"/>
  <c r="D31" i="8" s="1"/>
  <c r="D31" i="4" s="1"/>
  <c r="H56" i="16"/>
  <c r="H41" i="16"/>
  <c r="H42" i="16"/>
  <c r="H36" i="16"/>
  <c r="D59" i="1"/>
  <c r="D15" i="1" s="1"/>
  <c r="E23" i="7" s="1"/>
  <c r="H23" i="16"/>
  <c r="H22" i="16"/>
  <c r="H40" i="16"/>
  <c r="H24" i="16"/>
  <c r="H35" i="16"/>
  <c r="H31" i="16"/>
  <c r="H26" i="16"/>
  <c r="H25" i="16"/>
  <c r="H27" i="16"/>
  <c r="H32" i="16"/>
  <c r="H30" i="16"/>
  <c r="D49" i="13" l="1"/>
  <c r="D49" i="12" s="1"/>
  <c r="D47" i="6"/>
  <c r="H42" i="14"/>
  <c r="H27" i="15"/>
  <c r="D23" i="13"/>
  <c r="H23" i="14"/>
  <c r="H37" i="15"/>
  <c r="G37" i="14"/>
  <c r="G24" i="11"/>
  <c r="G36" i="14"/>
  <c r="H36" i="15"/>
  <c r="G43" i="9"/>
  <c r="D40" i="8"/>
  <c r="D40" i="4" s="1"/>
  <c r="D43" i="12"/>
  <c r="H43" i="13"/>
  <c r="G35" i="14"/>
  <c r="H35" i="15"/>
  <c r="D32" i="11"/>
  <c r="D32" i="10" s="1"/>
  <c r="D32" i="9" s="1"/>
  <c r="G32" i="14"/>
  <c r="H32" i="15"/>
  <c r="D34" i="9"/>
  <c r="D34" i="8" s="1"/>
  <c r="D34" i="4" s="1"/>
  <c r="H41" i="15"/>
  <c r="G41" i="14"/>
  <c r="G41" i="13" s="1"/>
  <c r="G41" i="12" s="1"/>
  <c r="H56" i="15"/>
  <c r="G56" i="14"/>
  <c r="G56" i="13" s="1"/>
  <c r="G56" i="12" s="1"/>
  <c r="G31" i="14"/>
  <c r="H31" i="15"/>
  <c r="H42" i="15"/>
  <c r="H54" i="10"/>
  <c r="G54" i="9"/>
  <c r="H33" i="14"/>
  <c r="G27" i="12"/>
  <c r="G27" i="11" s="1"/>
  <c r="G27" i="10" s="1"/>
  <c r="G27" i="9" s="1"/>
  <c r="D24" i="14"/>
  <c r="H24" i="15"/>
  <c r="D26" i="14"/>
  <c r="H26" i="15"/>
  <c r="D25" i="14"/>
  <c r="H25" i="15"/>
  <c r="D33" i="12"/>
  <c r="H33" i="13"/>
  <c r="D53" i="14"/>
  <c r="H53" i="15"/>
  <c r="H23" i="15"/>
  <c r="D52" i="14"/>
  <c r="H52" i="15"/>
  <c r="G34" i="13"/>
  <c r="H34" i="14"/>
  <c r="D31" i="5"/>
  <c r="D37" i="12"/>
  <c r="H40" i="14"/>
  <c r="G40" i="13"/>
  <c r="G42" i="12"/>
  <c r="D36" i="12"/>
  <c r="H43" i="14"/>
  <c r="D27" i="13"/>
  <c r="D27" i="12" s="1"/>
  <c r="H27" i="14"/>
  <c r="D30" i="14"/>
  <c r="H30" i="14" s="1"/>
  <c r="H30" i="15"/>
  <c r="D22" i="13"/>
  <c r="H22" i="15"/>
  <c r="D46" i="5"/>
  <c r="D48" i="6"/>
  <c r="D44" i="6"/>
  <c r="D45" i="5"/>
  <c r="H32" i="7"/>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H58" i="7" s="1"/>
  <c r="H62" i="7" s="1"/>
  <c r="H23" i="7"/>
  <c r="D56" i="13"/>
  <c r="D59" i="15"/>
  <c r="D15" i="15" s="1"/>
  <c r="G15" i="1"/>
  <c r="H15" i="1" s="1"/>
  <c r="D55" i="4"/>
  <c r="D54" i="5"/>
  <c r="D42" i="13"/>
  <c r="H42" i="13" s="1"/>
  <c r="D41" i="13"/>
  <c r="H59" i="16"/>
  <c r="H49" i="13" l="1"/>
  <c r="H49" i="12"/>
  <c r="D49" i="11"/>
  <c r="H49" i="11" s="1"/>
  <c r="H41" i="13"/>
  <c r="H56" i="13"/>
  <c r="H56" i="14"/>
  <c r="D37" i="11"/>
  <c r="H27" i="13"/>
  <c r="G56" i="11"/>
  <c r="G32" i="13"/>
  <c r="H32" i="14"/>
  <c r="D40" i="5"/>
  <c r="D33" i="11"/>
  <c r="H33" i="12"/>
  <c r="D25" i="13"/>
  <c r="H25" i="14"/>
  <c r="G37" i="13"/>
  <c r="H37" i="14"/>
  <c r="D52" i="13"/>
  <c r="H52" i="14"/>
  <c r="D27" i="11"/>
  <c r="H27" i="12"/>
  <c r="D36" i="11"/>
  <c r="H54" i="9"/>
  <c r="G41" i="11"/>
  <c r="G41" i="10" s="1"/>
  <c r="D43" i="11"/>
  <c r="H43" i="12"/>
  <c r="G31" i="13"/>
  <c r="H31" i="14"/>
  <c r="D59" i="14"/>
  <c r="D15" i="14" s="1"/>
  <c r="D31" i="6"/>
  <c r="D34" i="5"/>
  <c r="G42" i="11"/>
  <c r="G42" i="10" s="1"/>
  <c r="D26" i="13"/>
  <c r="H26" i="14"/>
  <c r="G34" i="12"/>
  <c r="H34" i="13"/>
  <c r="G35" i="13"/>
  <c r="H35" i="14"/>
  <c r="G36" i="13"/>
  <c r="H36" i="14"/>
  <c r="H23" i="13"/>
  <c r="D23" i="12"/>
  <c r="H40" i="13"/>
  <c r="G40" i="12"/>
  <c r="D53" i="13"/>
  <c r="H53" i="14"/>
  <c r="H24" i="14"/>
  <c r="D24" i="13"/>
  <c r="G24" i="10"/>
  <c r="G24" i="9" s="1"/>
  <c r="H41" i="14"/>
  <c r="D30" i="13"/>
  <c r="H30" i="13" s="1"/>
  <c r="H22" i="14"/>
  <c r="D22" i="12"/>
  <c r="G59" i="15"/>
  <c r="D45" i="6"/>
  <c r="H59" i="1"/>
  <c r="D46" i="6"/>
  <c r="G15" i="15"/>
  <c r="G15" i="14" s="1"/>
  <c r="D56" i="12"/>
  <c r="H56" i="12" s="1"/>
  <c r="D55" i="5"/>
  <c r="D54" i="6"/>
  <c r="D42" i="12"/>
  <c r="H42" i="12" s="1"/>
  <c r="D41" i="12"/>
  <c r="H41" i="12" s="1"/>
  <c r="D49" i="10" l="1"/>
  <c r="H49" i="10" s="1"/>
  <c r="G36" i="12"/>
  <c r="H36" i="13"/>
  <c r="H31" i="13"/>
  <c r="G31" i="12"/>
  <c r="H32" i="13"/>
  <c r="G32" i="12"/>
  <c r="D25" i="12"/>
  <c r="H25" i="13"/>
  <c r="G56" i="10"/>
  <c r="G56" i="9" s="1"/>
  <c r="D53" i="12"/>
  <c r="H53" i="13"/>
  <c r="H35" i="13"/>
  <c r="G35" i="12"/>
  <c r="D43" i="10"/>
  <c r="H43" i="11"/>
  <c r="D27" i="10"/>
  <c r="H27" i="11"/>
  <c r="H40" i="12"/>
  <c r="G40" i="11"/>
  <c r="D34" i="6"/>
  <c r="G41" i="9"/>
  <c r="D33" i="10"/>
  <c r="H33" i="11"/>
  <c r="D52" i="12"/>
  <c r="H52" i="13"/>
  <c r="D37" i="10"/>
  <c r="D36" i="10"/>
  <c r="D36" i="9" s="1"/>
  <c r="D36" i="8" s="1"/>
  <c r="D36" i="4" s="1"/>
  <c r="G34" i="11"/>
  <c r="H34" i="12"/>
  <c r="H23" i="12"/>
  <c r="D23" i="11"/>
  <c r="G37" i="12"/>
  <c r="H37" i="13"/>
  <c r="D40" i="6"/>
  <c r="G42" i="9"/>
  <c r="H24" i="13"/>
  <c r="D24" i="12"/>
  <c r="D26" i="12"/>
  <c r="H26" i="13"/>
  <c r="D30" i="12"/>
  <c r="H30" i="12" s="1"/>
  <c r="D59" i="13"/>
  <c r="D15" i="13" s="1"/>
  <c r="H22" i="13"/>
  <c r="D22" i="11"/>
  <c r="H59" i="15"/>
  <c r="G59" i="14"/>
  <c r="H15" i="15"/>
  <c r="D56" i="11"/>
  <c r="H56" i="11" s="1"/>
  <c r="D49" i="9"/>
  <c r="H49" i="9" s="1"/>
  <c r="D55" i="6"/>
  <c r="D42" i="11"/>
  <c r="H42" i="11" s="1"/>
  <c r="D41" i="11"/>
  <c r="H41" i="11" s="1"/>
  <c r="D32" i="8"/>
  <c r="G15" i="13"/>
  <c r="H15" i="14"/>
  <c r="D26" i="11" l="1"/>
  <c r="H26" i="12"/>
  <c r="H24" i="12"/>
  <c r="D24" i="11"/>
  <c r="H23" i="11"/>
  <c r="D23" i="10"/>
  <c r="D43" i="9"/>
  <c r="H43" i="10"/>
  <c r="D25" i="11"/>
  <c r="H25" i="12"/>
  <c r="D59" i="12"/>
  <c r="D15" i="12" s="1"/>
  <c r="H35" i="12"/>
  <c r="G35" i="11"/>
  <c r="G32" i="11"/>
  <c r="H32" i="12"/>
  <c r="G37" i="11"/>
  <c r="H37" i="12"/>
  <c r="G34" i="10"/>
  <c r="H34" i="11"/>
  <c r="D52" i="11"/>
  <c r="H52" i="12"/>
  <c r="H40" i="11"/>
  <c r="G40" i="10"/>
  <c r="H31" i="12"/>
  <c r="G31" i="11"/>
  <c r="D37" i="9"/>
  <c r="D53" i="11"/>
  <c r="H53" i="12"/>
  <c r="D36" i="5"/>
  <c r="D33" i="9"/>
  <c r="H33" i="10"/>
  <c r="D27" i="9"/>
  <c r="H27" i="10"/>
  <c r="G36" i="11"/>
  <c r="H36" i="12"/>
  <c r="D30" i="11"/>
  <c r="H22" i="12"/>
  <c r="D22" i="10"/>
  <c r="H59" i="14"/>
  <c r="G59" i="13"/>
  <c r="D56" i="10"/>
  <c r="H56" i="10" s="1"/>
  <c r="D49" i="8"/>
  <c r="D42" i="10"/>
  <c r="H42" i="10" s="1"/>
  <c r="D41" i="10"/>
  <c r="H41" i="10" s="1"/>
  <c r="D32" i="4"/>
  <c r="D35" i="8"/>
  <c r="G15" i="12"/>
  <c r="H15" i="13"/>
  <c r="D32" i="5" l="1"/>
  <c r="G37" i="10"/>
  <c r="H37" i="11"/>
  <c r="H23" i="10"/>
  <c r="D23" i="9"/>
  <c r="G34" i="9"/>
  <c r="H34" i="10"/>
  <c r="H31" i="11"/>
  <c r="G31" i="10"/>
  <c r="H35" i="11"/>
  <c r="G35" i="10"/>
  <c r="D43" i="8"/>
  <c r="H43" i="9"/>
  <c r="D59" i="11"/>
  <c r="D15" i="11" s="1"/>
  <c r="H30" i="11"/>
  <c r="D36" i="6"/>
  <c r="H40" i="10"/>
  <c r="G40" i="9"/>
  <c r="H24" i="11"/>
  <c r="D24" i="10"/>
  <c r="H32" i="11"/>
  <c r="G32" i="10"/>
  <c r="H33" i="9"/>
  <c r="D33" i="8"/>
  <c r="G36" i="10"/>
  <c r="H36" i="11"/>
  <c r="D53" i="10"/>
  <c r="H53" i="11"/>
  <c r="D52" i="10"/>
  <c r="H52" i="11"/>
  <c r="D37" i="8"/>
  <c r="D27" i="8"/>
  <c r="H27" i="9"/>
  <c r="D25" i="10"/>
  <c r="H25" i="11"/>
  <c r="D26" i="10"/>
  <c r="H26" i="11"/>
  <c r="D30" i="10"/>
  <c r="H30" i="10" s="1"/>
  <c r="H22" i="11"/>
  <c r="D22" i="9"/>
  <c r="H59" i="13"/>
  <c r="D56" i="9"/>
  <c r="H56" i="9" s="1"/>
  <c r="D49" i="4"/>
  <c r="D42" i="9"/>
  <c r="H42" i="9" s="1"/>
  <c r="D41" i="9"/>
  <c r="H41" i="9" s="1"/>
  <c r="D35" i="4"/>
  <c r="G59" i="12"/>
  <c r="G15" i="11"/>
  <c r="H15" i="12"/>
  <c r="H36" i="10" l="1"/>
  <c r="G36" i="9"/>
  <c r="D35" i="5"/>
  <c r="H34" i="9"/>
  <c r="D37" i="4"/>
  <c r="H23" i="9"/>
  <c r="D23" i="8"/>
  <c r="D27" i="4"/>
  <c r="H24" i="10"/>
  <c r="D24" i="9"/>
  <c r="D43" i="4"/>
  <c r="D59" i="10"/>
  <c r="D15" i="10" s="1"/>
  <c r="D26" i="9"/>
  <c r="H26" i="10"/>
  <c r="D52" i="9"/>
  <c r="H52" i="10"/>
  <c r="D33" i="4"/>
  <c r="H40" i="9"/>
  <c r="H35" i="10"/>
  <c r="G35" i="9"/>
  <c r="G37" i="9"/>
  <c r="H37" i="10"/>
  <c r="D25" i="9"/>
  <c r="H25" i="10"/>
  <c r="D53" i="9"/>
  <c r="H53" i="10"/>
  <c r="H32" i="10"/>
  <c r="G32" i="9"/>
  <c r="H31" i="10"/>
  <c r="G31" i="9"/>
  <c r="D32" i="6"/>
  <c r="D30" i="9"/>
  <c r="H30" i="9" s="1"/>
  <c r="H22" i="10"/>
  <c r="D22" i="8"/>
  <c r="D56" i="8"/>
  <c r="D49" i="5"/>
  <c r="D42" i="8"/>
  <c r="D41" i="8"/>
  <c r="H59" i="12"/>
  <c r="G15" i="10"/>
  <c r="H15" i="11"/>
  <c r="G59" i="11"/>
  <c r="H24" i="9" l="1"/>
  <c r="D24" i="8"/>
  <c r="D59" i="9"/>
  <c r="D15" i="9" s="1"/>
  <c r="D52" i="8"/>
  <c r="H52" i="9"/>
  <c r="H32" i="9"/>
  <c r="H35" i="9"/>
  <c r="D27" i="5"/>
  <c r="D25" i="8"/>
  <c r="H25" i="9"/>
  <c r="D37" i="5"/>
  <c r="D26" i="8"/>
  <c r="H26" i="9"/>
  <c r="D23" i="4"/>
  <c r="D33" i="5"/>
  <c r="H31" i="9"/>
  <c r="D35" i="6"/>
  <c r="H37" i="9"/>
  <c r="D53" i="8"/>
  <c r="H53" i="9"/>
  <c r="H36" i="9"/>
  <c r="D43" i="5"/>
  <c r="D30" i="8"/>
  <c r="H22" i="9"/>
  <c r="D22" i="4"/>
  <c r="D56" i="4"/>
  <c r="D49" i="6"/>
  <c r="D42" i="4"/>
  <c r="D41" i="4"/>
  <c r="H59" i="11"/>
  <c r="G59" i="10"/>
  <c r="G15" i="9"/>
  <c r="H15" i="10"/>
  <c r="D59" i="8" l="1"/>
  <c r="D15" i="8" s="1"/>
  <c r="D37" i="6"/>
  <c r="D53" i="4"/>
  <c r="D33" i="6"/>
  <c r="D25" i="4"/>
  <c r="D43" i="6"/>
  <c r="D23" i="5"/>
  <c r="D52" i="4"/>
  <c r="D26" i="4"/>
  <c r="D27" i="6"/>
  <c r="D24" i="4"/>
  <c r="D30" i="4"/>
  <c r="D22" i="5"/>
  <c r="D56" i="5"/>
  <c r="D42" i="5"/>
  <c r="D41" i="5"/>
  <c r="G15" i="8"/>
  <c r="H15" i="9"/>
  <c r="H59" i="10"/>
  <c r="G59" i="9"/>
  <c r="D59" i="4" l="1"/>
  <c r="D15" i="4" s="1"/>
  <c r="D26" i="5"/>
  <c r="D23" i="6"/>
  <c r="D52" i="5"/>
  <c r="D53" i="5"/>
  <c r="D24" i="5"/>
  <c r="D25" i="5"/>
  <c r="D30" i="5"/>
  <c r="D22" i="6"/>
  <c r="D56" i="6"/>
  <c r="D42" i="6"/>
  <c r="D41" i="6"/>
  <c r="G15" i="4"/>
  <c r="H15" i="8"/>
  <c r="H59" i="9"/>
  <c r="D59" i="5" l="1"/>
  <c r="D15" i="5" s="1"/>
  <c r="D24" i="6"/>
  <c r="D53" i="6"/>
  <c r="D25" i="6"/>
  <c r="D52" i="6"/>
  <c r="D26" i="6"/>
  <c r="D30" i="6"/>
  <c r="G15" i="5"/>
  <c r="H15" i="4"/>
  <c r="D59" i="6" l="1"/>
  <c r="D15" i="6" s="1"/>
  <c r="G15" i="6"/>
  <c r="H15" i="5"/>
  <c r="H25" i="7" l="1"/>
  <c r="H15" i="6"/>
  <c r="E59" i="1"/>
  <c r="E15" i="1" s="1"/>
  <c r="E59" i="15"/>
  <c r="E15" i="15" s="1"/>
  <c r="E22" i="8"/>
  <c r="G22" i="8" s="1"/>
  <c r="E25" i="8"/>
  <c r="E24" i="8"/>
  <c r="E27" i="8"/>
  <c r="E23" i="8"/>
  <c r="E26" i="8"/>
  <c r="E30" i="8"/>
  <c r="E24" i="4" l="1"/>
  <c r="G24" i="8"/>
  <c r="H24" i="8" s="1"/>
  <c r="E25" i="4"/>
  <c r="G25" i="8"/>
  <c r="H25" i="8" s="1"/>
  <c r="E26" i="4"/>
  <c r="G26" i="8"/>
  <c r="E27" i="4"/>
  <c r="G27" i="8"/>
  <c r="E23" i="4"/>
  <c r="G23" i="8"/>
  <c r="G30" i="8"/>
  <c r="H30" i="8" s="1"/>
  <c r="E30" i="4"/>
  <c r="E30" i="5" s="1"/>
  <c r="E22" i="4"/>
  <c r="G22" i="4" s="1"/>
  <c r="G27" i="4" l="1"/>
  <c r="H27" i="4" s="1"/>
  <c r="H27" i="8"/>
  <c r="G23" i="4"/>
  <c r="G24" i="4"/>
  <c r="G26" i="4"/>
  <c r="H26" i="4" s="1"/>
  <c r="E26" i="5"/>
  <c r="E23" i="5"/>
  <c r="H23" i="4"/>
  <c r="G25" i="4"/>
  <c r="E25" i="5"/>
  <c r="E27" i="5"/>
  <c r="H23" i="8"/>
  <c r="H26" i="8"/>
  <c r="E24" i="5"/>
  <c r="H24" i="4"/>
  <c r="G30" i="4"/>
  <c r="H30" i="4" s="1"/>
  <c r="H22" i="8"/>
  <c r="E22" i="5"/>
  <c r="G22" i="5" s="1"/>
  <c r="E30" i="6"/>
  <c r="E37" i="8"/>
  <c r="E34" i="8"/>
  <c r="E35" i="8"/>
  <c r="E32" i="8"/>
  <c r="E36" i="8"/>
  <c r="E31" i="8"/>
  <c r="E33" i="8"/>
  <c r="E40" i="8"/>
  <c r="G25" i="5" l="1"/>
  <c r="H25" i="5" s="1"/>
  <c r="E24" i="6"/>
  <c r="E37" i="4"/>
  <c r="G37" i="8"/>
  <c r="H37" i="8" s="1"/>
  <c r="E33" i="4"/>
  <c r="G33" i="8"/>
  <c r="H33" i="8" s="1"/>
  <c r="G24" i="5"/>
  <c r="E23" i="6"/>
  <c r="G23" i="5"/>
  <c r="E25" i="6"/>
  <c r="E40" i="4"/>
  <c r="E40" i="5" s="1"/>
  <c r="G40" i="8"/>
  <c r="H40" i="8" s="1"/>
  <c r="E27" i="6"/>
  <c r="E34" i="4"/>
  <c r="G34" i="8"/>
  <c r="H34" i="8" s="1"/>
  <c r="E31" i="4"/>
  <c r="G31" i="8"/>
  <c r="H31" i="8" s="1"/>
  <c r="E32" i="4"/>
  <c r="G32" i="8"/>
  <c r="H32" i="8" s="1"/>
  <c r="G27" i="5"/>
  <c r="E26" i="6"/>
  <c r="E36" i="4"/>
  <c r="G36" i="8"/>
  <c r="H36" i="8" s="1"/>
  <c r="E35" i="4"/>
  <c r="G35" i="8"/>
  <c r="H35" i="8" s="1"/>
  <c r="H25" i="4"/>
  <c r="G26" i="5"/>
  <c r="G30" i="5"/>
  <c r="H30" i="5" s="1"/>
  <c r="E22" i="6"/>
  <c r="G22" i="6" s="1"/>
  <c r="H22" i="4"/>
  <c r="G24" i="6" l="1"/>
  <c r="H24" i="6" s="1"/>
  <c r="G23" i="6"/>
  <c r="H23" i="6" s="1"/>
  <c r="G26" i="6"/>
  <c r="H26" i="6" s="1"/>
  <c r="G27" i="6"/>
  <c r="H27" i="6" s="1"/>
  <c r="H27" i="5"/>
  <c r="H26" i="5"/>
  <c r="G40" i="4"/>
  <c r="H40" i="4" s="1"/>
  <c r="G33" i="4"/>
  <c r="E33" i="5"/>
  <c r="E32" i="5"/>
  <c r="G32" i="4"/>
  <c r="H32" i="4" s="1"/>
  <c r="E37" i="5"/>
  <c r="G37" i="4"/>
  <c r="H37" i="4" s="1"/>
  <c r="E35" i="5"/>
  <c r="G35" i="4"/>
  <c r="H35" i="4" s="1"/>
  <c r="H23" i="5"/>
  <c r="H24" i="5"/>
  <c r="E36" i="5"/>
  <c r="G36" i="4"/>
  <c r="H36" i="4" s="1"/>
  <c r="E34" i="5"/>
  <c r="G34" i="4"/>
  <c r="H34" i="4" s="1"/>
  <c r="E31" i="5"/>
  <c r="G31" i="4"/>
  <c r="H31" i="4" s="1"/>
  <c r="G25" i="6"/>
  <c r="H25" i="6" s="1"/>
  <c r="G30" i="6"/>
  <c r="H30" i="6" s="1"/>
  <c r="H22" i="5"/>
  <c r="E40" i="6"/>
  <c r="E42" i="8"/>
  <c r="E45" i="8"/>
  <c r="E49" i="8"/>
  <c r="E47" i="8"/>
  <c r="E43" i="8"/>
  <c r="E48" i="8"/>
  <c r="E46" i="8"/>
  <c r="E41" i="8"/>
  <c r="E44" i="8"/>
  <c r="G40" i="5" l="1"/>
  <c r="H40" i="5" s="1"/>
  <c r="G33" i="5"/>
  <c r="H33" i="5" s="1"/>
  <c r="E46" i="4"/>
  <c r="G46" i="8"/>
  <c r="H46" i="8" s="1"/>
  <c r="H33" i="4"/>
  <c r="E48" i="4"/>
  <c r="G48" i="8"/>
  <c r="H48" i="8" s="1"/>
  <c r="E34" i="6"/>
  <c r="G34" i="5"/>
  <c r="H34" i="5" s="1"/>
  <c r="E33" i="6"/>
  <c r="E43" i="4"/>
  <c r="G43" i="8"/>
  <c r="E47" i="4"/>
  <c r="G47" i="8"/>
  <c r="H47" i="8" s="1"/>
  <c r="E49" i="4"/>
  <c r="G49" i="8"/>
  <c r="H49" i="8" s="1"/>
  <c r="E45" i="4"/>
  <c r="G45" i="8"/>
  <c r="H45" i="8" s="1"/>
  <c r="E35" i="6"/>
  <c r="G35" i="5"/>
  <c r="H35" i="5" s="1"/>
  <c r="E32" i="6"/>
  <c r="G32" i="5"/>
  <c r="H32" i="5" s="1"/>
  <c r="E37" i="6"/>
  <c r="G37" i="5"/>
  <c r="H37" i="5" s="1"/>
  <c r="E44" i="4"/>
  <c r="G44" i="8"/>
  <c r="H44" i="8" s="1"/>
  <c r="E42" i="4"/>
  <c r="G42" i="8"/>
  <c r="H42" i="8" s="1"/>
  <c r="E31" i="6"/>
  <c r="G31" i="5"/>
  <c r="H31" i="5" s="1"/>
  <c r="E36" i="6"/>
  <c r="G36" i="5"/>
  <c r="H36" i="5" s="1"/>
  <c r="E41" i="4"/>
  <c r="E41" i="5" s="1"/>
  <c r="G41" i="8"/>
  <c r="H41" i="8" s="1"/>
  <c r="H22" i="6"/>
  <c r="G33" i="6" l="1"/>
  <c r="G43" i="4"/>
  <c r="H43" i="4" s="1"/>
  <c r="G40" i="6"/>
  <c r="H40" i="6" s="1"/>
  <c r="H43" i="8"/>
  <c r="G32" i="6"/>
  <c r="H32" i="6" s="1"/>
  <c r="G36" i="6"/>
  <c r="H36" i="6" s="1"/>
  <c r="E43" i="5"/>
  <c r="G31" i="6"/>
  <c r="H33" i="6"/>
  <c r="G37" i="6"/>
  <c r="H37" i="6" s="1"/>
  <c r="E42" i="5"/>
  <c r="G42" i="4"/>
  <c r="H42" i="4" s="1"/>
  <c r="E45" i="5"/>
  <c r="E44" i="5"/>
  <c r="G44" i="4"/>
  <c r="H44" i="4" s="1"/>
  <c r="E48" i="5"/>
  <c r="G48" i="4"/>
  <c r="H48" i="4" s="1"/>
  <c r="G35" i="6"/>
  <c r="H35" i="6" s="1"/>
  <c r="E49" i="5"/>
  <c r="G49" i="4"/>
  <c r="H49" i="4" s="1"/>
  <c r="G41" i="4"/>
  <c r="H41" i="4" s="1"/>
  <c r="G45" i="4"/>
  <c r="E47" i="5"/>
  <c r="G47" i="4"/>
  <c r="H47" i="4" s="1"/>
  <c r="G34" i="6"/>
  <c r="H34" i="6" s="1"/>
  <c r="E46" i="5"/>
  <c r="G46" i="4"/>
  <c r="E41" i="6"/>
  <c r="E52" i="8"/>
  <c r="E59" i="9"/>
  <c r="E15" i="9" s="1"/>
  <c r="E56" i="8"/>
  <c r="E54" i="8"/>
  <c r="E55" i="8"/>
  <c r="E53" i="8"/>
  <c r="G46" i="5" l="1"/>
  <c r="H46" i="5" s="1"/>
  <c r="G45" i="5"/>
  <c r="H45" i="5" s="1"/>
  <c r="H45" i="4"/>
  <c r="G53" i="8"/>
  <c r="H53" i="8" s="1"/>
  <c r="E44" i="6"/>
  <c r="G44" i="5"/>
  <c r="H44" i="5" s="1"/>
  <c r="E47" i="6"/>
  <c r="E45" i="6"/>
  <c r="H31" i="6"/>
  <c r="E56" i="4"/>
  <c r="G56" i="8"/>
  <c r="H56" i="8" s="1"/>
  <c r="E49" i="6"/>
  <c r="E52" i="4"/>
  <c r="G52" i="8"/>
  <c r="H52" i="8" s="1"/>
  <c r="H46" i="4"/>
  <c r="G48" i="5"/>
  <c r="G41" i="5"/>
  <c r="E48" i="6"/>
  <c r="E55" i="4"/>
  <c r="G55" i="8"/>
  <c r="H55" i="8" s="1"/>
  <c r="E46" i="6"/>
  <c r="E42" i="6"/>
  <c r="G42" i="5"/>
  <c r="H42" i="5" s="1"/>
  <c r="E43" i="6"/>
  <c r="E54" i="4"/>
  <c r="G54" i="8"/>
  <c r="H54" i="8" s="1"/>
  <c r="G49" i="5"/>
  <c r="G47" i="5"/>
  <c r="H47" i="5" s="1"/>
  <c r="G43" i="5"/>
  <c r="H43" i="5" s="1"/>
  <c r="E59" i="8"/>
  <c r="E15" i="8" s="1"/>
  <c r="E53" i="4"/>
  <c r="B33" i="1"/>
  <c r="B33" i="15" s="1"/>
  <c r="B33" i="14" s="1"/>
  <c r="B33" i="13" s="1"/>
  <c r="B33" i="12" s="1"/>
  <c r="B33" i="11" s="1"/>
  <c r="B33" i="10" s="1"/>
  <c r="B33" i="9" s="1"/>
  <c r="B33" i="8" s="1"/>
  <c r="B33" i="4" s="1"/>
  <c r="B33" i="5" s="1"/>
  <c r="B33" i="6" s="1"/>
  <c r="B48" i="1"/>
  <c r="B48" i="15" s="1"/>
  <c r="B48" i="14" s="1"/>
  <c r="B48" i="13" s="1"/>
  <c r="B48" i="12" s="1"/>
  <c r="B48" i="11" s="1"/>
  <c r="B48" i="10" s="1"/>
  <c r="B48" i="9" s="1"/>
  <c r="B48" i="8" s="1"/>
  <c r="B48" i="4" s="1"/>
  <c r="B48" i="5" s="1"/>
  <c r="B48" i="6" s="1"/>
  <c r="B49" i="1"/>
  <c r="B49" i="15" s="1"/>
  <c r="B49" i="14" s="1"/>
  <c r="B49" i="13" s="1"/>
  <c r="B49" i="12" s="1"/>
  <c r="B49" i="11" s="1"/>
  <c r="B49" i="10" s="1"/>
  <c r="B49" i="9" s="1"/>
  <c r="B49" i="8" s="1"/>
  <c r="B49" i="4" s="1"/>
  <c r="B49" i="5" s="1"/>
  <c r="B49" i="6" s="1"/>
  <c r="B35" i="1"/>
  <c r="B35" i="15" s="1"/>
  <c r="B35" i="14" s="1"/>
  <c r="B35" i="13" s="1"/>
  <c r="B35" i="12" s="1"/>
  <c r="B35" i="11" s="1"/>
  <c r="B35" i="10" s="1"/>
  <c r="B35" i="9" s="1"/>
  <c r="B35" i="8" s="1"/>
  <c r="B35" i="4" s="1"/>
  <c r="B35" i="5" s="1"/>
  <c r="B35" i="6" s="1"/>
  <c r="B22" i="1"/>
  <c r="B22" i="15" s="1"/>
  <c r="B22" i="14" s="1"/>
  <c r="B22" i="13" s="1"/>
  <c r="B22" i="12" s="1"/>
  <c r="B22" i="11" s="1"/>
  <c r="B22" i="10" s="1"/>
  <c r="B22" i="9" s="1"/>
  <c r="B22" i="8" s="1"/>
  <c r="B22" i="4" s="1"/>
  <c r="B22" i="5" s="1"/>
  <c r="B22" i="6" s="1"/>
  <c r="B42" i="1"/>
  <c r="B42" i="15" s="1"/>
  <c r="B42" i="14" s="1"/>
  <c r="B42" i="13" s="1"/>
  <c r="B42" i="12" s="1"/>
  <c r="B42" i="11" s="1"/>
  <c r="B42" i="10" s="1"/>
  <c r="B42" i="9" s="1"/>
  <c r="B42" i="8" s="1"/>
  <c r="B42" i="4" s="1"/>
  <c r="B42" i="5" s="1"/>
  <c r="B42" i="6" s="1"/>
  <c r="B37" i="1"/>
  <c r="B37" i="15" s="1"/>
  <c r="B37" i="14" s="1"/>
  <c r="B37" i="13" s="1"/>
  <c r="B37" i="12" s="1"/>
  <c r="B37" i="11" s="1"/>
  <c r="B37" i="10" s="1"/>
  <c r="B37" i="9" s="1"/>
  <c r="B37" i="8" s="1"/>
  <c r="B37" i="4" s="1"/>
  <c r="B37" i="5" s="1"/>
  <c r="B37" i="6" s="1"/>
  <c r="B36" i="1"/>
  <c r="B36" i="15" s="1"/>
  <c r="B36" i="14" s="1"/>
  <c r="B36" i="13" s="1"/>
  <c r="B36" i="12" s="1"/>
  <c r="B36" i="11" s="1"/>
  <c r="B36" i="10" s="1"/>
  <c r="B36" i="9" s="1"/>
  <c r="B36" i="8" s="1"/>
  <c r="B36" i="4" s="1"/>
  <c r="B36" i="5" s="1"/>
  <c r="B36" i="6" s="1"/>
  <c r="B23" i="1"/>
  <c r="B23" i="15" s="1"/>
  <c r="B23" i="14" s="1"/>
  <c r="B23" i="13" s="1"/>
  <c r="B23" i="12" s="1"/>
  <c r="B23" i="11" s="1"/>
  <c r="B23" i="10" s="1"/>
  <c r="B23" i="9" s="1"/>
  <c r="B23" i="8" s="1"/>
  <c r="B23" i="4" s="1"/>
  <c r="B23" i="5" s="1"/>
  <c r="B23" i="6" s="1"/>
  <c r="B43" i="1"/>
  <c r="B43" i="15" s="1"/>
  <c r="B43" i="14" s="1"/>
  <c r="B43" i="13" s="1"/>
  <c r="B43" i="12" s="1"/>
  <c r="B43" i="11" s="1"/>
  <c r="B43" i="10" s="1"/>
  <c r="B43" i="9" s="1"/>
  <c r="B43" i="8" s="1"/>
  <c r="B43" i="4" s="1"/>
  <c r="B43" i="5" s="1"/>
  <c r="B43" i="6" s="1"/>
  <c r="B47" i="1"/>
  <c r="B47" i="15" s="1"/>
  <c r="B47" i="14" s="1"/>
  <c r="B47" i="13" s="1"/>
  <c r="B47" i="12" s="1"/>
  <c r="B47" i="11" s="1"/>
  <c r="B47" i="10" s="1"/>
  <c r="B47" i="9" s="1"/>
  <c r="B47" i="8" s="1"/>
  <c r="B47" i="4" s="1"/>
  <c r="B47" i="5" s="1"/>
  <c r="B47" i="6" s="1"/>
  <c r="B30" i="1"/>
  <c r="B30" i="15" s="1"/>
  <c r="B30" i="14" s="1"/>
  <c r="B30" i="13" s="1"/>
  <c r="B30" i="12" s="1"/>
  <c r="B30" i="11" s="1"/>
  <c r="B30" i="10" s="1"/>
  <c r="B30" i="9" s="1"/>
  <c r="B30" i="8" s="1"/>
  <c r="B30" i="4" s="1"/>
  <c r="B30" i="5" s="1"/>
  <c r="B30" i="6" s="1"/>
  <c r="B52" i="1"/>
  <c r="B52" i="15" s="1"/>
  <c r="B52" i="14" s="1"/>
  <c r="B52" i="13" s="1"/>
  <c r="B52" i="12" s="1"/>
  <c r="B52" i="11" s="1"/>
  <c r="B52" i="10" s="1"/>
  <c r="B52" i="9" s="1"/>
  <c r="B52" i="8" s="1"/>
  <c r="B52" i="4" s="1"/>
  <c r="B52" i="5" s="1"/>
  <c r="B52" i="6" s="1"/>
  <c r="B56" i="1"/>
  <c r="B56" i="15" s="1"/>
  <c r="B56" i="14" s="1"/>
  <c r="B56" i="13" s="1"/>
  <c r="B56" i="12" s="1"/>
  <c r="B56" i="11" s="1"/>
  <c r="B56" i="10" s="1"/>
  <c r="B56" i="9" s="1"/>
  <c r="B56" i="8" s="1"/>
  <c r="B56" i="4" s="1"/>
  <c r="B56" i="5" s="1"/>
  <c r="B56" i="6" s="1"/>
  <c r="B44" i="1"/>
  <c r="B44" i="15" s="1"/>
  <c r="B44" i="14" s="1"/>
  <c r="B44" i="13" s="1"/>
  <c r="B44" i="12" s="1"/>
  <c r="B44" i="11" s="1"/>
  <c r="B44" i="10" s="1"/>
  <c r="B44" i="9" s="1"/>
  <c r="B44" i="8" s="1"/>
  <c r="B44" i="4" s="1"/>
  <c r="B44" i="5" s="1"/>
  <c r="B44" i="6" s="1"/>
  <c r="B24" i="1"/>
  <c r="B24" i="15" s="1"/>
  <c r="B24" i="14" s="1"/>
  <c r="B24" i="13" s="1"/>
  <c r="B24" i="12" s="1"/>
  <c r="B24" i="11" s="1"/>
  <c r="B24" i="10" s="1"/>
  <c r="B24" i="9" s="1"/>
  <c r="B24" i="8" s="1"/>
  <c r="B24" i="4" s="1"/>
  <c r="B24" i="5" s="1"/>
  <c r="B24" i="6" s="1"/>
  <c r="B31" i="1"/>
  <c r="B31" i="15" s="1"/>
  <c r="B31" i="14" s="1"/>
  <c r="B31" i="13" s="1"/>
  <c r="B31" i="12" s="1"/>
  <c r="B31" i="11" s="1"/>
  <c r="B31" i="10" s="1"/>
  <c r="B31" i="9" s="1"/>
  <c r="B31" i="8" s="1"/>
  <c r="B31" i="4" s="1"/>
  <c r="B31" i="5" s="1"/>
  <c r="B31" i="6" s="1"/>
  <c r="B53" i="1"/>
  <c r="B53" i="15" s="1"/>
  <c r="B53" i="14" s="1"/>
  <c r="B53" i="13" s="1"/>
  <c r="B53" i="12" s="1"/>
  <c r="B53" i="11" s="1"/>
  <c r="B53" i="10" s="1"/>
  <c r="B53" i="9" s="1"/>
  <c r="B53" i="8" s="1"/>
  <c r="B53" i="4" s="1"/>
  <c r="B53" i="5" s="1"/>
  <c r="B53" i="6" s="1"/>
  <c r="B25" i="1"/>
  <c r="B25" i="15" s="1"/>
  <c r="B25" i="14" s="1"/>
  <c r="B25" i="13" s="1"/>
  <c r="B25" i="12" s="1"/>
  <c r="B25" i="11" s="1"/>
  <c r="B25" i="10" s="1"/>
  <c r="B25" i="9" s="1"/>
  <c r="B25" i="8" s="1"/>
  <c r="B25" i="4" s="1"/>
  <c r="B25" i="5" s="1"/>
  <c r="B25" i="6" s="1"/>
  <c r="B45" i="1"/>
  <c r="B45" i="15" s="1"/>
  <c r="B45" i="14" s="1"/>
  <c r="B45" i="13" s="1"/>
  <c r="B45" i="12" s="1"/>
  <c r="B45" i="11" s="1"/>
  <c r="B45" i="10" s="1"/>
  <c r="B45" i="9" s="1"/>
  <c r="B45" i="8" s="1"/>
  <c r="B45" i="4" s="1"/>
  <c r="B45" i="5" s="1"/>
  <c r="B45" i="6" s="1"/>
  <c r="B55" i="1"/>
  <c r="B55" i="15" s="1"/>
  <c r="B55" i="14" s="1"/>
  <c r="B55" i="13" s="1"/>
  <c r="B55" i="12" s="1"/>
  <c r="B55" i="11" s="1"/>
  <c r="B55" i="10" s="1"/>
  <c r="B55" i="9" s="1"/>
  <c r="B55" i="8" s="1"/>
  <c r="B55" i="4" s="1"/>
  <c r="B55" i="5" s="1"/>
  <c r="B55" i="6" s="1"/>
  <c r="B27" i="1"/>
  <c r="B27" i="15" s="1"/>
  <c r="B27" i="14" s="1"/>
  <c r="B27" i="13" s="1"/>
  <c r="B27" i="12" s="1"/>
  <c r="B27" i="11" s="1"/>
  <c r="B27" i="10" s="1"/>
  <c r="B27" i="9" s="1"/>
  <c r="B27" i="8" s="1"/>
  <c r="B27" i="4" s="1"/>
  <c r="B27" i="5" s="1"/>
  <c r="B27" i="6" s="1"/>
  <c r="B40" i="1"/>
  <c r="B40" i="15" s="1"/>
  <c r="B40" i="14" s="1"/>
  <c r="B40" i="13" s="1"/>
  <c r="B40" i="12" s="1"/>
  <c r="B40" i="11" s="1"/>
  <c r="B40" i="10" s="1"/>
  <c r="B40" i="9" s="1"/>
  <c r="B40" i="8" s="1"/>
  <c r="B40" i="4" s="1"/>
  <c r="B40" i="5" s="1"/>
  <c r="B40" i="6" s="1"/>
  <c r="B34" i="1"/>
  <c r="B34" i="15" s="1"/>
  <c r="B34" i="14" s="1"/>
  <c r="B34" i="13" s="1"/>
  <c r="B34" i="12" s="1"/>
  <c r="B34" i="11" s="1"/>
  <c r="B34" i="10" s="1"/>
  <c r="B34" i="9" s="1"/>
  <c r="B34" i="8" s="1"/>
  <c r="B34" i="4" s="1"/>
  <c r="B34" i="5" s="1"/>
  <c r="B34" i="6" s="1"/>
  <c r="B41" i="1"/>
  <c r="B41" i="15" s="1"/>
  <c r="B41" i="14" s="1"/>
  <c r="B41" i="13" s="1"/>
  <c r="B41" i="12" s="1"/>
  <c r="B41" i="11" s="1"/>
  <c r="B41" i="10" s="1"/>
  <c r="B41" i="9" s="1"/>
  <c r="B41" i="8" s="1"/>
  <c r="B41" i="4" s="1"/>
  <c r="B41" i="5" s="1"/>
  <c r="B41" i="6" s="1"/>
  <c r="B32" i="1"/>
  <c r="B32" i="15" s="1"/>
  <c r="B32" i="14" s="1"/>
  <c r="B32" i="13" s="1"/>
  <c r="B32" i="12" s="1"/>
  <c r="B32" i="11" s="1"/>
  <c r="B32" i="10" s="1"/>
  <c r="B32" i="9" s="1"/>
  <c r="B32" i="8" s="1"/>
  <c r="B32" i="4" s="1"/>
  <c r="B32" i="5" s="1"/>
  <c r="B32" i="6" s="1"/>
  <c r="B54" i="1"/>
  <c r="B54" i="15" s="1"/>
  <c r="B54" i="14" s="1"/>
  <c r="B54" i="13" s="1"/>
  <c r="B54" i="12" s="1"/>
  <c r="B54" i="11" s="1"/>
  <c r="B54" i="10" s="1"/>
  <c r="B54" i="9" s="1"/>
  <c r="B54" i="8" s="1"/>
  <c r="B54" i="4" s="1"/>
  <c r="B54" i="5" s="1"/>
  <c r="B54" i="6" s="1"/>
  <c r="B26" i="1"/>
  <c r="B26" i="15" s="1"/>
  <c r="B26" i="14" s="1"/>
  <c r="B26" i="13" s="1"/>
  <c r="B26" i="12" s="1"/>
  <c r="B26" i="11" s="1"/>
  <c r="B26" i="10" s="1"/>
  <c r="B26" i="9" s="1"/>
  <c r="B26" i="8" s="1"/>
  <c r="B26" i="4" s="1"/>
  <c r="B26" i="5" s="1"/>
  <c r="B26" i="6" s="1"/>
  <c r="B46" i="1"/>
  <c r="B46" i="15" s="1"/>
  <c r="B46" i="14" s="1"/>
  <c r="B46" i="13" s="1"/>
  <c r="B46" i="12" s="1"/>
  <c r="B46" i="11" s="1"/>
  <c r="B46" i="10" s="1"/>
  <c r="B46" i="9" s="1"/>
  <c r="B46" i="8" s="1"/>
  <c r="B46" i="4" s="1"/>
  <c r="B46" i="5" s="1"/>
  <c r="B46" i="6" s="1"/>
  <c r="G48" i="6" l="1"/>
  <c r="H48" i="6" s="1"/>
  <c r="G47" i="6"/>
  <c r="H47" i="6" s="1"/>
  <c r="G49" i="6"/>
  <c r="H49" i="6" s="1"/>
  <c r="G42" i="6"/>
  <c r="H42" i="6" s="1"/>
  <c r="E53" i="5"/>
  <c r="G56" i="4"/>
  <c r="H56" i="4" s="1"/>
  <c r="E54" i="5"/>
  <c r="G54" i="4"/>
  <c r="H54" i="4" s="1"/>
  <c r="H59" i="8"/>
  <c r="G43" i="6"/>
  <c r="H43" i="6" s="1"/>
  <c r="H48" i="5"/>
  <c r="E55" i="5"/>
  <c r="G55" i="4"/>
  <c r="E56" i="5"/>
  <c r="G59" i="8"/>
  <c r="G44" i="6"/>
  <c r="H44" i="6" s="1"/>
  <c r="E52" i="5"/>
  <c r="G52" i="4"/>
  <c r="H52" i="4" s="1"/>
  <c r="G41" i="6"/>
  <c r="H41" i="5"/>
  <c r="H49" i="5"/>
  <c r="G53" i="4"/>
  <c r="G46" i="6"/>
  <c r="H46" i="6" s="1"/>
  <c r="G45" i="6"/>
  <c r="H45" i="6" s="1"/>
  <c r="E59" i="4"/>
  <c r="E15" i="4" s="1"/>
  <c r="G59" i="1"/>
  <c r="G53" i="5" l="1"/>
  <c r="G55" i="5"/>
  <c r="H55" i="5" s="1"/>
  <c r="G52" i="5"/>
  <c r="H52" i="5" s="1"/>
  <c r="G59" i="4"/>
  <c r="E56" i="6"/>
  <c r="E52" i="6"/>
  <c r="H55" i="4"/>
  <c r="E54" i="6"/>
  <c r="G54" i="5"/>
  <c r="H54" i="5" s="1"/>
  <c r="E55" i="6"/>
  <c r="G56" i="5"/>
  <c r="H53" i="4"/>
  <c r="E59" i="5"/>
  <c r="E15" i="5" s="1"/>
  <c r="H41" i="6"/>
  <c r="E53" i="6"/>
  <c r="H53" i="5"/>
  <c r="G56" i="6" l="1"/>
  <c r="H56" i="6" s="1"/>
  <c r="H59" i="4"/>
  <c r="E59" i="6"/>
  <c r="E15" i="6" s="1"/>
  <c r="H56" i="5"/>
  <c r="H59" i="5" s="1"/>
  <c r="G53" i="6"/>
  <c r="H53" i="6" s="1"/>
  <c r="G54" i="6"/>
  <c r="H54" i="6" s="1"/>
  <c r="G55" i="6"/>
  <c r="H55" i="6" s="1"/>
  <c r="G52" i="6"/>
  <c r="G59" i="5"/>
  <c r="G59" i="6" l="1"/>
  <c r="H52" i="6"/>
  <c r="H5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000-000001000000}">
      <text>
        <r>
          <rPr>
            <sz val="10"/>
            <color indexed="81"/>
            <rFont val="Tahoma"/>
            <family val="2"/>
          </rPr>
          <t>This is the Amount of your start-up request for your Public Service Grant.</t>
        </r>
        <r>
          <rPr>
            <sz val="8"/>
            <color indexed="81"/>
            <rFont val="Tahoma"/>
            <family val="2"/>
          </rPr>
          <t xml:space="preserve">
</t>
        </r>
      </text>
    </comment>
    <comment ref="G11" authorId="0" shapeId="0" xr:uid="{00000000-0006-0000-0000-000002000000}">
      <text>
        <r>
          <rPr>
            <b/>
            <sz val="10"/>
            <color indexed="81"/>
            <rFont val="Tahoma"/>
            <family val="2"/>
          </rPr>
          <t>This is a summation of the total amount of all start up expense for your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0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0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000-000005000000}">
      <text>
        <r>
          <rPr>
            <sz val="10"/>
            <color indexed="81"/>
            <rFont val="Tahoma"/>
            <family val="2"/>
          </rPr>
          <t>This is the Amount of your start-up request for your Public Service Grant.</t>
        </r>
        <r>
          <rPr>
            <sz val="8"/>
            <color indexed="81"/>
            <rFont val="Tahoma"/>
            <family val="2"/>
          </rPr>
          <t xml:space="preserve">
</t>
        </r>
      </text>
    </comment>
    <comment ref="G17" authorId="0" shapeId="0" xr:uid="{00000000-0006-0000-0000-000006000000}">
      <text>
        <r>
          <rPr>
            <b/>
            <sz val="8"/>
            <color indexed="81"/>
            <rFont val="Tahoma"/>
            <family val="2"/>
          </rPr>
          <t>This is a summation of the start up expenses your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0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0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1E4F3C8B-A5F2-4E92-8F96-46582D7DE4EF}">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93C7DF7D-907C-47AB-B9E9-55CA2C52D531}">
      <text>
        <r>
          <rPr>
            <b/>
            <sz val="10"/>
            <color indexed="81"/>
            <rFont val="Tahoma"/>
            <family val="2"/>
          </rPr>
          <t>Please insert the name of the person who has signature authority to approve the submission of this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1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1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1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1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1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1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1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1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7D9646D8-4282-4BE3-9920-8C82447AE625}">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192013F6-54F5-4C86-A1F6-E77921790B43}">
      <text>
        <r>
          <rPr>
            <b/>
            <sz val="10"/>
            <color indexed="81"/>
            <rFont val="Tahoma"/>
            <family val="2"/>
          </rPr>
          <t>Please insert the name of the person who has signature authority to approve the submission of this report.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2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2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2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2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2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2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2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2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D6536AAA-34DF-447F-A79F-058E021D166D}">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01412020-2EEF-4DE3-B0FB-FA6A97E06CAC}">
      <text>
        <r>
          <rPr>
            <b/>
            <sz val="10"/>
            <color indexed="81"/>
            <rFont val="Tahoma"/>
            <family val="2"/>
          </rPr>
          <t>Please insert the name of the person who has signature authority to approve the submission of this report.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3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3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3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3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3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3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3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3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3362D1BC-17E5-4B27-B358-19EEDC2A6D5B}">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36ED04A5-CE69-4FC1-8213-34B712163E7F}">
      <text>
        <r>
          <rPr>
            <b/>
            <sz val="10"/>
            <color indexed="81"/>
            <rFont val="Tahoma"/>
            <family val="2"/>
          </rPr>
          <t>Please insert the name of the person who has signature authority to approve the submission of this report.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4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4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4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4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4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4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4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4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D3E31673-AB2A-4BAF-93CE-B4C721106B59}">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4FAFBDD6-7F9F-4691-BC6D-69537B54878E}">
      <text>
        <r>
          <rPr>
            <b/>
            <sz val="10"/>
            <color indexed="81"/>
            <rFont val="Tahoma"/>
            <family val="2"/>
          </rPr>
          <t>Please insert the name of the person who has signature authority to approve the submission of this report.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5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5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5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5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5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5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5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5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6F70E20B-FECB-4595-AEFF-F50EEE86F138}">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F99DC2EE-9C50-46FE-B891-AF487AAD1504}">
      <text>
        <r>
          <rPr>
            <b/>
            <sz val="10"/>
            <color indexed="81"/>
            <rFont val="Tahoma"/>
            <family val="2"/>
          </rPr>
          <t>Please insert the name of the person who has signature authority to approve the submission of this report.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6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6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6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6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6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6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6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6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349E7B68-9B62-4329-8A31-790B3E1946D3}">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97845DE3-EC75-45BF-B013-5259E91814F7}">
      <text>
        <r>
          <rPr>
            <b/>
            <sz val="10"/>
            <color indexed="81"/>
            <rFont val="Tahoma"/>
            <family val="2"/>
          </rPr>
          <t>Please insert the name of the person who has signature authority to approve the submission of this report.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7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7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7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7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7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7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7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7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C5CDA834-34FF-4719-9372-5D67F6379159}">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E47840E6-372B-49B7-926A-1849A62AE4CC}">
      <text>
        <r>
          <rPr>
            <b/>
            <sz val="10"/>
            <color indexed="81"/>
            <rFont val="Tahoma"/>
            <family val="2"/>
          </rPr>
          <t>Please insert the name of the person who has signature authority to approve the submission of this report.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8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8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8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8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8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8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8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8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A10DC4E2-7900-4E02-989A-7D9658A22A1D}">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5140A786-1A37-4F41-A08F-1AC013C10263}">
      <text>
        <r>
          <rPr>
            <b/>
            <sz val="10"/>
            <color indexed="81"/>
            <rFont val="Tahoma"/>
            <family val="2"/>
          </rPr>
          <t>Please insert the name of the person who has signature authority to approve the submission of this report.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9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9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9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9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9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9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9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9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A4CB1EA8-2773-4E7D-85D4-FA320B0F6778}">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41038D63-216A-4944-AD2E-FD7722B87641}">
      <text>
        <r>
          <rPr>
            <b/>
            <sz val="10"/>
            <color indexed="81"/>
            <rFont val="Tahoma"/>
            <family val="2"/>
          </rPr>
          <t>Please insert the name of the person who has signature authority to approve the submission of this report.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A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A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A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A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A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A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A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A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7D85EB1A-9D8C-4BA0-B409-27B28FB79004}">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27EE8CA1-7984-4194-9FF6-C1AB471C1B6F}">
      <text>
        <r>
          <rPr>
            <b/>
            <sz val="10"/>
            <color indexed="81"/>
            <rFont val="Tahoma"/>
            <family val="2"/>
          </rPr>
          <t>Please insert the name of the person who has signature authority to approve the submission of this report.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B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B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B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B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B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B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B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B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FD9C49C5-9D75-4234-BC54-FD071691DF20}">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18B6CCEE-D7D2-4C79-826C-9257B48B9462}">
      <text>
        <r>
          <rPr>
            <b/>
            <sz val="10"/>
            <color indexed="81"/>
            <rFont val="Tahoma"/>
            <family val="2"/>
          </rPr>
          <t>Please insert the name of the person who has signature authority to approve the submission of this report.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SJNaso</author>
  </authors>
  <commentList>
    <comment ref="F11" authorId="0" shapeId="0" xr:uid="{00000000-0006-0000-0C00-000001000000}">
      <text>
        <r>
          <rPr>
            <sz val="10"/>
            <color indexed="81"/>
            <rFont val="Tahoma"/>
            <family val="2"/>
          </rPr>
          <t>This is the Amount of your reimbursement request from the City of Jacksonville for your Public Service Grant for the month which you are reporting.</t>
        </r>
        <r>
          <rPr>
            <sz val="8"/>
            <color indexed="81"/>
            <rFont val="Tahoma"/>
            <family val="2"/>
          </rPr>
          <t xml:space="preserve">
</t>
        </r>
      </text>
    </comment>
    <comment ref="G11" authorId="0" shapeId="0" xr:uid="{00000000-0006-0000-0C00-000002000000}">
      <text>
        <r>
          <rPr>
            <b/>
            <sz val="10"/>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PLEASE </t>
        </r>
        <r>
          <rPr>
            <u/>
            <sz val="10"/>
            <color indexed="10"/>
            <rFont val="Tahoma"/>
            <family val="2"/>
          </rPr>
          <t>DO NOT</t>
        </r>
        <r>
          <rPr>
            <sz val="10"/>
            <color indexed="81"/>
            <rFont val="Tahoma"/>
            <family val="2"/>
          </rPr>
          <t xml:space="preserve"> ENTER DATA IN THIS COLUMN!</t>
        </r>
      </text>
    </comment>
    <comment ref="D12" authorId="0" shapeId="0" xr:uid="{00000000-0006-0000-0C00-000003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12" authorId="0" shapeId="0" xr:uid="{00000000-0006-0000-0C00-000004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17" authorId="0" shapeId="0" xr:uid="{00000000-0006-0000-0C00-000005000000}">
      <text>
        <r>
          <rPr>
            <b/>
            <sz val="10"/>
            <color indexed="81"/>
            <rFont val="Tahoma"/>
            <family val="2"/>
          </rPr>
          <t>This is the amount of funds which you have actually spent during the month which you are reporting from the City of Jacksonville Public Service Grant for the program for which you are reporting.
Data entered here should reflect the actual dollars spent from the grant for the month for which you are reporting.</t>
        </r>
        <r>
          <rPr>
            <sz val="8"/>
            <color indexed="81"/>
            <rFont val="Tahoma"/>
            <family val="2"/>
          </rPr>
          <t xml:space="preserve">
</t>
        </r>
      </text>
    </comment>
    <comment ref="G17" authorId="0" shapeId="0" xr:uid="{00000000-0006-0000-0C00-000006000000}">
      <text>
        <r>
          <rPr>
            <b/>
            <sz val="8"/>
            <color indexed="81"/>
            <rFont val="Tahoma"/>
            <family val="2"/>
          </rPr>
          <t>This is a summation of the total amount of all reimbursements for your the City of Jacksonville Public Service Grant program for the fiscal year which you are reporting.</t>
        </r>
        <r>
          <rPr>
            <sz val="8"/>
            <color indexed="81"/>
            <rFont val="Tahoma"/>
            <family val="2"/>
          </rPr>
          <t xml:space="preserve">
</t>
        </r>
        <r>
          <rPr>
            <sz val="10"/>
            <color indexed="81"/>
            <rFont val="Tahoma"/>
            <family val="2"/>
          </rPr>
          <t xml:space="preserve">
PLEASE</t>
        </r>
        <r>
          <rPr>
            <u/>
            <sz val="10"/>
            <color indexed="81"/>
            <rFont val="Tahoma"/>
            <family val="2"/>
          </rPr>
          <t xml:space="preserve"> </t>
        </r>
        <r>
          <rPr>
            <u/>
            <sz val="10"/>
            <color indexed="10"/>
            <rFont val="Tahoma"/>
            <family val="2"/>
          </rPr>
          <t>DO NOT</t>
        </r>
        <r>
          <rPr>
            <sz val="10"/>
            <color indexed="81"/>
            <rFont val="Tahoma"/>
            <family val="2"/>
          </rPr>
          <t xml:space="preserve"> ENTER DATA IN THIS COLUMN!</t>
        </r>
      </text>
    </comment>
    <comment ref="D18" authorId="0" shapeId="0" xr:uid="{00000000-0006-0000-0C00-000007000000}">
      <text>
        <r>
          <rPr>
            <sz val="10"/>
            <color indexed="81"/>
            <rFont val="Tahoma"/>
            <family val="2"/>
          </rPr>
          <t>This is the total dollar amount budgeted  &amp; approved by City Council for each line item of the Public Service Grant that you received.
Please use the budget in your contract as a guide.</t>
        </r>
        <r>
          <rPr>
            <sz val="8"/>
            <color indexed="81"/>
            <rFont val="Tahoma"/>
            <family val="2"/>
          </rPr>
          <t xml:space="preserve">
</t>
        </r>
      </text>
    </comment>
    <comment ref="H18" authorId="0" shapeId="0" xr:uid="{00000000-0006-0000-0C00-000008000000}">
      <text>
        <r>
          <rPr>
            <b/>
            <sz val="10"/>
            <color indexed="81"/>
            <rFont val="Tahoma"/>
            <family val="2"/>
          </rPr>
          <t>This is the total amount of money remaining in your grant per line item.</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B62" authorId="0" shapeId="0" xr:uid="{899D5E63-1D73-44C3-BC67-7619D89B76BE}">
      <text>
        <r>
          <rPr>
            <sz val="10"/>
            <color indexed="81"/>
            <rFont val="Tahoma"/>
            <family val="2"/>
          </rPr>
          <t>Please insert the name of the person who actually prepared this report.</t>
        </r>
        <r>
          <rPr>
            <sz val="8"/>
            <color indexed="81"/>
            <rFont val="Tahoma"/>
            <family val="2"/>
          </rPr>
          <t xml:space="preserve">
</t>
        </r>
      </text>
    </comment>
    <comment ref="E62" authorId="0" shapeId="0" xr:uid="{53974A1D-9772-4CE8-A5F6-57BE475232C0}">
      <text>
        <r>
          <rPr>
            <b/>
            <sz val="10"/>
            <color indexed="81"/>
            <rFont val="Tahoma"/>
            <family val="2"/>
          </rPr>
          <t>Please insert the name of the person who has signature authority to approve the submission of this report.</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SJNaso</author>
    <author>Administrator</author>
    <author>John Snyder</author>
  </authors>
  <commentList>
    <comment ref="F19" authorId="0" shapeId="0" xr:uid="{00000000-0006-0000-0D00-000001000000}">
      <text>
        <r>
          <rPr>
            <sz val="10"/>
            <color indexed="81"/>
            <rFont val="Tahoma"/>
            <family val="2"/>
          </rPr>
          <t>This is the Amount of your reimbursement request to the City of Jacksonville for your Public Service Grant for the month which you are reporting.</t>
        </r>
        <r>
          <rPr>
            <sz val="8"/>
            <color indexed="81"/>
            <rFont val="Tahoma"/>
            <family val="2"/>
          </rPr>
          <t xml:space="preserve">
</t>
        </r>
      </text>
    </comment>
    <comment ref="E20" authorId="0" shapeId="0" xr:uid="{00000000-0006-0000-0D00-000002000000}">
      <text>
        <r>
          <rPr>
            <sz val="10"/>
            <color indexed="81"/>
            <rFont val="Tahoma"/>
            <family val="2"/>
          </rPr>
          <t>This is the total dollar amount budgeted  &amp; approved by City Council for the Public Service Grant that you received.
Please use the budget in your contract as a guide.</t>
        </r>
        <r>
          <rPr>
            <sz val="8"/>
            <color indexed="81"/>
            <rFont val="Tahoma"/>
            <family val="2"/>
          </rPr>
          <t xml:space="preserve">
</t>
        </r>
      </text>
    </comment>
    <comment ref="H20" authorId="0" shapeId="0" xr:uid="{00000000-0006-0000-0D00-000003000000}">
      <text>
        <r>
          <rPr>
            <b/>
            <sz val="10"/>
            <color indexed="81"/>
            <rFont val="Tahoma"/>
            <family val="2"/>
          </rPr>
          <t xml:space="preserve">This is the total amount of money remaining in your grant for the fiscal year for which you are reporting.
PLEASE </t>
        </r>
        <r>
          <rPr>
            <b/>
            <u/>
            <sz val="10"/>
            <color indexed="10"/>
            <rFont val="Tahoma"/>
            <family val="2"/>
          </rPr>
          <t>DO NOT</t>
        </r>
        <r>
          <rPr>
            <b/>
            <sz val="10"/>
            <color indexed="81"/>
            <rFont val="Tahoma"/>
            <family val="2"/>
          </rPr>
          <t xml:space="preserve"> ENTER DATA IN THIS COLUMN!</t>
        </r>
      </text>
    </comment>
    <comment ref="F23" authorId="0" shapeId="0" xr:uid="{00000000-0006-0000-0D00-000004000000}">
      <text>
        <r>
          <rPr>
            <b/>
            <sz val="12"/>
            <color indexed="81"/>
            <rFont val="Tahoma"/>
            <family val="2"/>
          </rPr>
          <t xml:space="preserve">This is the amount you've received from COJ Funding this fiscal year.  </t>
        </r>
      </text>
    </comment>
    <comment ref="G23" authorId="1" shapeId="0" xr:uid="{00000000-0006-0000-0D00-000005000000}">
      <text>
        <r>
          <rPr>
            <b/>
            <sz val="9"/>
            <color indexed="81"/>
            <rFont val="Tahoma"/>
            <family val="2"/>
          </rPr>
          <t>Administrator:</t>
        </r>
        <r>
          <rPr>
            <sz val="9"/>
            <color indexed="81"/>
            <rFont val="Tahoma"/>
            <family val="2"/>
          </rPr>
          <t xml:space="preserve">
This is the amount yet to be paid</t>
        </r>
      </text>
    </comment>
    <comment ref="H30" authorId="0" shapeId="0" xr:uid="{00000000-0006-0000-0D00-000006000000}">
      <text>
        <r>
          <rPr>
            <b/>
            <sz val="10"/>
            <color indexed="81"/>
            <rFont val="Tahoma"/>
            <family val="2"/>
          </rPr>
          <t>This is the total amount of money remaining in your grant.</t>
        </r>
        <r>
          <rPr>
            <sz val="10"/>
            <color indexed="81"/>
            <rFont val="Tahoma"/>
            <family val="2"/>
          </rPr>
          <t xml:space="preserve">
</t>
        </r>
        <r>
          <rPr>
            <b/>
            <sz val="10"/>
            <color indexed="81"/>
            <rFont val="Tahoma"/>
            <family val="2"/>
          </rPr>
          <t xml:space="preserve">PLEASE </t>
        </r>
        <r>
          <rPr>
            <b/>
            <u/>
            <sz val="10"/>
            <color indexed="10"/>
            <rFont val="Tahoma"/>
            <family val="2"/>
          </rPr>
          <t>DO NOT</t>
        </r>
        <r>
          <rPr>
            <b/>
            <sz val="10"/>
            <color indexed="10"/>
            <rFont val="Tahoma"/>
            <family val="2"/>
          </rPr>
          <t xml:space="preserve"> </t>
        </r>
        <r>
          <rPr>
            <b/>
            <sz val="10"/>
            <color indexed="81"/>
            <rFont val="Tahoma"/>
            <family val="2"/>
          </rPr>
          <t>ENTER DATA IN THIS COLUMN!</t>
        </r>
      </text>
    </comment>
    <comment ref="D31" authorId="0" shapeId="0" xr:uid="{00000000-0006-0000-0D00-000007000000}">
      <text>
        <r>
          <rPr>
            <sz val="10"/>
            <color indexed="81"/>
            <rFont val="Tahoma"/>
            <family val="2"/>
          </rPr>
          <t>Date check paid</t>
        </r>
        <r>
          <rPr>
            <sz val="8"/>
            <color indexed="81"/>
            <rFont val="Tahoma"/>
            <family val="2"/>
          </rPr>
          <t xml:space="preserve">
</t>
        </r>
      </text>
    </comment>
    <comment ref="E31" authorId="0" shapeId="0" xr:uid="{00000000-0006-0000-0D00-000008000000}">
      <text>
        <r>
          <rPr>
            <sz val="10"/>
            <color indexed="81"/>
            <rFont val="Tahoma"/>
            <family val="2"/>
          </rPr>
          <t>Please enter the name of the person or vendor to whom the check was paid.</t>
        </r>
        <r>
          <rPr>
            <sz val="8"/>
            <color indexed="81"/>
            <rFont val="Tahoma"/>
            <family val="2"/>
          </rPr>
          <t xml:space="preserve">
</t>
        </r>
      </text>
    </comment>
    <comment ref="F31" authorId="0" shapeId="0" xr:uid="{00000000-0006-0000-0D00-000009000000}">
      <text>
        <r>
          <rPr>
            <sz val="10"/>
            <color indexed="81"/>
            <rFont val="Tahoma"/>
            <family val="2"/>
          </rPr>
          <t>Please enter a description of what the check paid for.</t>
        </r>
        <r>
          <rPr>
            <sz val="8"/>
            <color indexed="81"/>
            <rFont val="Tahoma"/>
            <family val="2"/>
          </rPr>
          <t xml:space="preserve">
</t>
        </r>
      </text>
    </comment>
    <comment ref="G31" authorId="0" shapeId="0" xr:uid="{00000000-0006-0000-0D00-00000A000000}">
      <text>
        <r>
          <rPr>
            <sz val="10"/>
            <color indexed="81"/>
            <rFont val="Tahoma"/>
            <family val="2"/>
          </rPr>
          <t>Enter the amount of the check here.</t>
        </r>
        <r>
          <rPr>
            <sz val="8"/>
            <color indexed="81"/>
            <rFont val="Tahoma"/>
            <family val="2"/>
          </rPr>
          <t xml:space="preserve">
</t>
        </r>
      </text>
    </comment>
    <comment ref="G60" authorId="0" shapeId="0" xr:uid="{00000000-0006-0000-0D00-00000B000000}">
      <text>
        <r>
          <rPr>
            <sz val="10"/>
            <color indexed="81"/>
            <rFont val="Tahoma"/>
            <family val="2"/>
          </rPr>
          <t>Please enter the total bank charges paid during the  reporting fiscal year for your grant fund bank account.</t>
        </r>
        <r>
          <rPr>
            <sz val="8"/>
            <color indexed="81"/>
            <rFont val="Tahoma"/>
            <family val="2"/>
          </rPr>
          <t xml:space="preserve">
</t>
        </r>
        <r>
          <rPr>
            <sz val="10"/>
            <color indexed="10"/>
            <rFont val="Tahoma"/>
            <family val="2"/>
          </rPr>
          <t xml:space="preserve">This is an allowable expense. </t>
        </r>
      </text>
    </comment>
    <comment ref="H62" authorId="2" shapeId="0" xr:uid="{00000000-0006-0000-0D00-00000C000000}">
      <text>
        <r>
          <rPr>
            <sz val="10"/>
            <color indexed="81"/>
            <rFont val="Tahoma"/>
            <family val="2"/>
          </rPr>
          <t xml:space="preserve">If there is a dollar amount here.  Please contact your Contract Administrator for remittance of City funds.  </t>
        </r>
      </text>
    </comment>
    <comment ref="G67" authorId="0" shapeId="0" xr:uid="{00000000-0006-0000-0D00-00000D000000}">
      <text>
        <r>
          <rPr>
            <sz val="10"/>
            <color indexed="81"/>
            <rFont val="Tahoma"/>
            <family val="2"/>
          </rPr>
          <t>This section is to be completed by City of Jacksonville personnel only.</t>
        </r>
        <r>
          <rPr>
            <sz val="8"/>
            <color indexed="81"/>
            <rFont val="Tahoma"/>
            <family val="2"/>
          </rPr>
          <t xml:space="preserve">
</t>
        </r>
      </text>
    </comment>
    <comment ref="B68" authorId="0" shapeId="0" xr:uid="{00000000-0006-0000-0D00-00000E000000}">
      <text>
        <r>
          <rPr>
            <b/>
            <sz val="10"/>
            <color indexed="81"/>
            <rFont val="Tahoma"/>
            <family val="2"/>
          </rPr>
          <t xml:space="preserve">Please insert the name of the person from your organization who actually prepared this report.
A signature </t>
        </r>
        <r>
          <rPr>
            <b/>
            <sz val="11"/>
            <color indexed="81"/>
            <rFont val="Arial"/>
            <family val="2"/>
          </rPr>
          <t>certifying that the above information is true and complete and that funds received were disbursed in accordance with Chapter 118 of the City of Jacksonville Municipal Code is required.</t>
        </r>
      </text>
    </comment>
    <comment ref="F68" authorId="0" shapeId="0" xr:uid="{00000000-0006-0000-0D00-00000F000000}">
      <text>
        <r>
          <rPr>
            <b/>
            <sz val="10"/>
            <color indexed="81"/>
            <rFont val="Tahoma"/>
            <family val="2"/>
          </rPr>
          <t>Please insert the name of the person from your organization who has signature authority to approve the submission of this report.
A signature certifying that the above information is true and complete and that funds received were disbursed in accordance with Chapter 118 of the City of Jacksonville Municipal Code is required.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<sst xmlns="http://schemas.openxmlformats.org/spreadsheetml/2006/main" count="919" uniqueCount="117">
  <si>
    <t>CITY GRANT PROGRAM</t>
  </si>
  <si>
    <t>MONTHLY FINANCIAL REPORT (Start-up)</t>
  </si>
  <si>
    <t>Name of Agency:</t>
  </si>
  <si>
    <t>Program Title:</t>
  </si>
  <si>
    <t>Month Beginning:</t>
  </si>
  <si>
    <t>Start-up</t>
  </si>
  <si>
    <t>Month Ending:</t>
  </si>
  <si>
    <t>REVISED</t>
  </si>
  <si>
    <t>PROJECTED</t>
  </si>
  <si>
    <t>TOTAL</t>
  </si>
  <si>
    <t>PART I:  SUMMARY OF REVENUE</t>
  </si>
  <si>
    <t>APPROVED</t>
  </si>
  <si>
    <t>START UP</t>
  </si>
  <si>
    <t>RECEIPTS</t>
  </si>
  <si>
    <t>REMAINING</t>
  </si>
  <si>
    <t>BUDGET</t>
  </si>
  <si>
    <t>EXPENSES</t>
  </si>
  <si>
    <t>YEAR-TO-DATE</t>
  </si>
  <si>
    <t>BALANCE</t>
  </si>
  <si>
    <t>Public Service Grant Funds Received</t>
  </si>
  <si>
    <t>PART II:  EXPENDITURES</t>
  </si>
  <si>
    <t>EXPENDITURES</t>
  </si>
  <si>
    <t>Compensation (1200)</t>
  </si>
  <si>
    <t>Salaries/Wages (1200)</t>
  </si>
  <si>
    <t>Benefits</t>
  </si>
  <si>
    <t>FICA and Med Tax (2101)</t>
  </si>
  <si>
    <t>Health Insurance (2304)</t>
  </si>
  <si>
    <t>Retirement</t>
  </si>
  <si>
    <t>Dental</t>
  </si>
  <si>
    <t>Life Insurance</t>
  </si>
  <si>
    <t>Worker's Compensation</t>
  </si>
  <si>
    <t>Unemployment</t>
  </si>
  <si>
    <t>Other (LT Disability)</t>
  </si>
  <si>
    <t>Occupancy Expenses</t>
  </si>
  <si>
    <t>Direct Client Expenses</t>
  </si>
  <si>
    <t>Client Rent</t>
  </si>
  <si>
    <t>Client Food</t>
  </si>
  <si>
    <t>Client Medical</t>
  </si>
  <si>
    <t xml:space="preserve"> </t>
  </si>
  <si>
    <t>Client Other</t>
  </si>
  <si>
    <t>TOTALS</t>
  </si>
  <si>
    <t>Rev. 09-9-10</t>
  </si>
  <si>
    <t>Prepared By:</t>
  </si>
  <si>
    <t>Approved By:</t>
  </si>
  <si>
    <t>Agency:</t>
  </si>
  <si>
    <t>City of Jacksonville:</t>
  </si>
  <si>
    <t xml:space="preserve">Name:  </t>
  </si>
  <si>
    <t xml:space="preserve">Name: </t>
  </si>
  <si>
    <t>Title: Human Services Planner III</t>
  </si>
  <si>
    <t xml:space="preserve">Date: </t>
  </si>
  <si>
    <t xml:space="preserve">Signature: </t>
  </si>
  <si>
    <t>*This request is submitted pursuant to Section 837.06, Florida Statutes</t>
  </si>
  <si>
    <t>MONTHLY FINANCIAL REPORT</t>
  </si>
  <si>
    <t>ACTUAL</t>
  </si>
  <si>
    <t>PART I:  SUMMARY OF EXPENDITURES</t>
  </si>
  <si>
    <t>THIS MONTH</t>
  </si>
  <si>
    <t>Direct Client Expenses (08301)</t>
  </si>
  <si>
    <t xml:space="preserve">Title: </t>
  </si>
  <si>
    <t>Public Service Grant Funds</t>
  </si>
  <si>
    <t>ANNUAL FINANCIAL REPORT</t>
  </si>
  <si>
    <t>Contact Name:</t>
  </si>
  <si>
    <t>Title:</t>
  </si>
  <si>
    <t>Address:</t>
  </si>
  <si>
    <t>City, State, Zip:</t>
  </si>
  <si>
    <t>Phone:</t>
  </si>
  <si>
    <t>E-mail:</t>
  </si>
  <si>
    <t>Fax:</t>
  </si>
  <si>
    <t>Fiscal Year Beginning:</t>
  </si>
  <si>
    <t>Fiscal Year Ending:</t>
  </si>
  <si>
    <t>Fiscal Year of Agency:</t>
  </si>
  <si>
    <t>PENDING AMOUNT</t>
  </si>
  <si>
    <t>PART I:  REVENUES</t>
  </si>
  <si>
    <t>RECEIPTS OF CITY FUNDING</t>
  </si>
  <si>
    <t>TO BE RECEIVED</t>
  </si>
  <si>
    <t>THIS YEAR</t>
  </si>
  <si>
    <t>Bank Interest earned in past fiscal year</t>
  </si>
  <si>
    <t>Line Item</t>
  </si>
  <si>
    <t>Check Number</t>
  </si>
  <si>
    <t>Acct #</t>
  </si>
  <si>
    <t>Date</t>
  </si>
  <si>
    <t>Payee</t>
  </si>
  <si>
    <t>Purpose</t>
  </si>
  <si>
    <t>Amount</t>
  </si>
  <si>
    <t>Notes:</t>
  </si>
  <si>
    <t>1.  If you are required to maintain a Separate Bank Account, please attach a copy of your September 30th bank statement and a copy of the corresponding bank account reconciliation.</t>
  </si>
  <si>
    <t>Bank Charges Paid For Fiscal Year</t>
  </si>
  <si>
    <t>2.  On a separate page, please report the amount and description of any outstanding Public Service Grant obligations.</t>
  </si>
  <si>
    <t>Account Balance For End of Year</t>
  </si>
  <si>
    <t>For COJ Use Only.  Do not complete</t>
  </si>
  <si>
    <t>* Prepared By:</t>
  </si>
  <si>
    <t>* Approved By:</t>
  </si>
  <si>
    <t>* I certify that the above information is true and complete and that funds received were disbursed in accordance with Chapter 118 of the City of Jacksonville Municipal Code and pursuant to Section 837.06, Florida Statutes</t>
  </si>
  <si>
    <t>Local Milege</t>
  </si>
  <si>
    <t>Postage</t>
  </si>
  <si>
    <t>Rent Occupancy</t>
  </si>
  <si>
    <t>Telephone</t>
  </si>
  <si>
    <t>Utilities</t>
  </si>
  <si>
    <t>Maintenance and Repairs</t>
  </si>
  <si>
    <t>Insurance Property and General Liability</t>
  </si>
  <si>
    <t xml:space="preserve">Printing and Advertising </t>
  </si>
  <si>
    <t>Office Supplies</t>
  </si>
  <si>
    <t>Awardee Use Only.</t>
  </si>
  <si>
    <t>For COJ Use Only. Do not Complete.</t>
  </si>
  <si>
    <t>Reviewed By:</t>
  </si>
  <si>
    <t>City of Jacksonville</t>
  </si>
  <si>
    <t>Title: Human Services Planner Supervisor</t>
  </si>
  <si>
    <t>COJ PUBLIC SERVICE GRANT PROGRAM</t>
  </si>
  <si>
    <r>
      <rPr>
        <b/>
        <sz val="8"/>
        <rFont val="Arial"/>
        <family val="2"/>
      </rPr>
      <t>Agency:</t>
    </r>
    <r>
      <rPr>
        <sz val="8"/>
        <rFont val="Arial"/>
        <family val="2"/>
      </rPr>
      <t xml:space="preserve"> </t>
    </r>
  </si>
  <si>
    <r>
      <rPr>
        <b/>
        <sz val="8"/>
        <rFont val="Arial"/>
        <family val="2"/>
      </rPr>
      <t>Name:</t>
    </r>
    <r>
      <rPr>
        <sz val="8"/>
        <rFont val="Arial"/>
        <family val="2"/>
      </rPr>
      <t xml:space="preserve">  </t>
    </r>
  </si>
  <si>
    <r>
      <rPr>
        <b/>
        <sz val="8"/>
        <rFont val="Arial"/>
        <family val="2"/>
      </rPr>
      <t>Title:</t>
    </r>
    <r>
      <rPr>
        <sz val="8"/>
        <rFont val="Arial"/>
        <family val="2"/>
      </rPr>
      <t xml:space="preserve">  </t>
    </r>
  </si>
  <si>
    <t>COJ PUPLIC SERVICE GRANT PROGRAM</t>
  </si>
  <si>
    <t xml:space="preserve">   </t>
  </si>
  <si>
    <t>Compensation (1200) W-2 reimbursement</t>
  </si>
  <si>
    <t>Professional Fees-1099 reimbursements</t>
  </si>
  <si>
    <t>Title: Grant Administrator</t>
  </si>
  <si>
    <t>Fiscal Year 2025/2026</t>
  </si>
  <si>
    <t>2/29/2026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</si>
</sst>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164" formatCode="mmmm\ d\,\ yyyy"/>
    <numFmt numFmtId="165" formatCode="&quot;$&quot;#,##0.00"/>
    <numFmt numFmtId="166" formatCode="m/d/yy;@"/>
  </numFmts>
  <fonts count="22" x14ac:knownFonts="1">
    <font>
      <sz val="10"/>
      <name val="Arial"/>
    </font>
    <font>
      <b/>
      <sz val="10"/>
      <name val="Arial"/>
      <family val="2"/>
    </font>
    <font>
      <sz val="8"/>
      <name val="Arial"/>
      <family val="2"/>
    </font>
    <font>
      <b/>
      <sz val="8"/>
      <name val="Arial"/>
      <family val="2"/>
    </font>
    <font>
      <sz val="10"/>
      <name val="Arial"/>
      <family val="2"/>
    </font>
    <font>
      <b/>
      <sz val="6"/>
      <name val="Arial"/>
      <family val="2"/>
    </font>
    <font>
      <sz val="8"/>
      <color indexed="81"/>
      <name val="Tahoma"/>
      <family val="2"/>
    </font>
    <font>
      <b/>
      <sz val="8"/>
      <color indexed="81"/>
      <name val="Tahoma"/>
      <family val="2"/>
    </font>
    <font>
      <sz val="10"/>
      <color indexed="81"/>
      <name val="Tahoma"/>
      <family val="2"/>
    </font>
    <font>
      <b/>
      <sz val="10"/>
      <color indexed="81"/>
      <name val="Tahoma"/>
      <family val="2"/>
    </font>
    <font>
      <u/>
      <sz val="10"/>
      <color indexed="81"/>
      <name val="Tahoma"/>
      <family val="2"/>
    </font>
    <font>
      <u/>
      <sz val="10"/>
      <color indexed="10"/>
      <name val="Tahoma"/>
      <family val="2"/>
    </font>
    <font>
      <b/>
      <u/>
      <sz val="10"/>
      <color indexed="10"/>
      <name val="Tahoma"/>
      <family val="2"/>
    </font>
    <font>
      <b/>
      <sz val="10"/>
      <color indexed="10"/>
      <name val="Tahoma"/>
      <family val="2"/>
    </font>
    <font>
      <sz val="6"/>
      <name val="Arial"/>
      <family val="2"/>
    </font>
    <font>
      <sz val="12"/>
      <name val="Times New Roman"/>
      <family val="1"/>
    </font>
    <font>
      <b/>
      <sz val="11"/>
      <color indexed="81"/>
      <name val="Arial"/>
      <family val="2"/>
    </font>
    <font>
      <b/>
      <sz val="12"/>
      <color indexed="81"/>
      <name val="Tahoma"/>
      <family val="2"/>
    </font>
    <font>
      <sz val="10"/>
      <color indexed="10"/>
      <name val="Tahoma"/>
      <family val="2"/>
    </font>
    <font>
      <b/>
      <sz val="9"/>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7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right style="double">
        <color indexed="64"/>
      </right>
      <top/>
      <bottom/>
      <diagonal/>
    </border>
    <border>
      <left style="thin">
        <color indexed="64"/>
      </left>
      <right/>
      <top style="thin">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right/>
      <top style="double">
        <color indexed="64"/>
      </top>
      <bottom style="double">
        <color indexed="64"/>
      </bottom>
      <diagonal/>
    </border>
    <border>
      <left style="double">
        <color indexed="64"/>
      </left>
      <right/>
      <top/>
      <bottom/>
      <diagonal/>
    </border>
    <border>
      <left style="medium">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double">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thick">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double">
        <color indexed="64"/>
      </top>
      <bottom/>
      <diagonal/>
    </border>
    <border>
      <left/>
      <right style="thin">
        <color indexed="64"/>
      </right>
      <top style="double">
        <color indexed="64"/>
      </top>
      <bottom/>
      <diagonal/>
    </border>
    <border>
      <left/>
      <right/>
      <top style="thin">
        <color indexed="64"/>
      </top>
      <bottom/>
      <diagonal/>
    </border>
    <border>
      <left/>
      <right/>
      <top style="thin">
        <color indexed="64"/>
      </top>
      <bottom style="double">
        <color indexed="64"/>
      </bottom>
      <diagonal/>
    </border>
    <border>
      <left/>
      <right/>
      <top style="double">
        <color indexed="64"/>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style="thin">
        <color indexed="64"/>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282">
    <xf numFmtId="0" fontId="0" fillId="0" borderId="0" xfId="0"/>
    <xf numFmtId="44" fontId="4" fillId="0" borderId="1" xfId="0" applyNumberFormat="1" applyFont="1" applyBorder="1" applyProtection="1">
      <protection locked="0"/>
    </xf>
    <xf numFmtId="44" fontId="4" fillId="0" borderId="0" xfId="0" applyNumberFormat="1" applyFont="1" applyProtection="1">
      <protection locked="0"/>
    </xf>
    <xf numFmtId="44" fontId="4" fillId="0" borderId="2" xfId="0" applyNumberFormat="1" applyFont="1" applyBorder="1" applyProtection="1">
      <protection locked="0"/>
    </xf>
    <xf numFmtId="44" fontId="4" fillId="0" borderId="3" xfId="0" applyNumberFormat="1" applyFont="1" applyBorder="1" applyProtection="1">
      <protection locked="0"/>
    </xf>
    <xf numFmtId="0" fontId="4" fillId="0" borderId="4" xfId="0" applyFont="1" applyBorder="1" applyProtection="1">
      <protection locked="0"/>
    </xf>
    <xf numFmtId="0" fontId="4" fillId="0" borderId="5" xfId="0" applyFont="1" applyBorder="1" applyProtection="1">
      <protection locked="0"/>
    </xf>
    <xf numFmtId="0" fontId="4" fillId="0" borderId="0" xfId="0" applyFont="1" applyProtection="1">
      <protection locked="0"/>
    </xf>
    <xf numFmtId="44" fontId="4" fillId="0" borderId="6" xfId="0" applyNumberFormat="1" applyFont="1" applyBorder="1" applyProtection="1">
      <protection locked="0"/>
    </xf>
    <xf numFmtId="44" fontId="4" fillId="0" borderId="4" xfId="0" applyNumberFormat="1" applyFont="1" applyBorder="1" applyProtection="1">
      <protection locked="0"/>
    </xf>
    <xf numFmtId="44" fontId="4" fillId="0" borderId="7" xfId="0" applyNumberFormat="1" applyFont="1" applyBorder="1" applyProtection="1">
      <protection locked="0"/>
    </xf>
    <xf numFmtId="44" fontId="4" fillId="2" borderId="8" xfId="0" applyNumberFormat="1" applyFont="1" applyFill="1" applyBorder="1" applyProtection="1">
      <protection locked="0"/>
    </xf>
    <xf numFmtId="0" fontId="1" fillId="2" borderId="6" xfId="0" applyFont="1" applyFill="1" applyBorder="1" applyAlignment="1" applyProtection="1">
      <alignment horizontal="center"/>
      <protection locked="0"/>
    </xf>
    <xf numFmtId="44" fontId="4" fillId="2" borderId="0" xfId="0" applyNumberFormat="1" applyFont="1" applyFill="1" applyProtection="1">
      <protection locked="0"/>
    </xf>
    <xf numFmtId="44" fontId="4" fillId="2" borderId="9" xfId="0" applyNumberFormat="1" applyFont="1" applyFill="1" applyBorder="1" applyProtection="1">
      <protection locked="0"/>
    </xf>
    <xf numFmtId="0" fontId="4" fillId="2" borderId="0" xfId="0" applyFont="1" applyFill="1" applyAlignment="1" applyProtection="1">
      <alignment horizontal="center"/>
      <protection locked="0"/>
    </xf>
    <xf numFmtId="0" fontId="4" fillId="2" borderId="9" xfId="0" applyFont="1" applyFill="1" applyBorder="1" applyProtection="1">
      <protection locked="0"/>
    </xf>
    <xf numFmtId="0" fontId="4" fillId="0" borderId="7" xfId="0" applyFont="1" applyBorder="1" applyAlignment="1" applyProtection="1">
      <alignment horizontal="left"/>
      <protection locked="0"/>
    </xf>
    <xf numFmtId="44" fontId="4" fillId="0" borderId="3" xfId="0" applyNumberFormat="1" applyFont="1" applyBorder="1" applyAlignment="1" applyProtection="1">
      <alignment horizontal="left"/>
      <protection locked="0"/>
    </xf>
    <xf numFmtId="44" fontId="4" fillId="0" borderId="10" xfId="0" applyNumberFormat="1" applyFont="1" applyBorder="1" applyAlignment="1" applyProtection="1">
      <alignment horizontal="left"/>
      <protection locked="0"/>
    </xf>
    <xf numFmtId="0" fontId="2" fillId="2" borderId="0" xfId="0" applyFont="1" applyFill="1" applyProtection="1">
      <protection locked="0"/>
    </xf>
    <xf numFmtId="0" fontId="2" fillId="0" borderId="11" xfId="0" applyFont="1" applyBorder="1" applyProtection="1">
      <protection locked="0"/>
    </xf>
    <xf numFmtId="0" fontId="2" fillId="0" borderId="12" xfId="0" applyFont="1" applyBorder="1" applyProtection="1">
      <protection locked="0"/>
    </xf>
    <xf numFmtId="0" fontId="2" fillId="0" borderId="13" xfId="0" applyFont="1" applyBorder="1" applyProtection="1">
      <protection locked="0"/>
    </xf>
    <xf numFmtId="44" fontId="4" fillId="2" borderId="14" xfId="0" applyNumberFormat="1" applyFont="1" applyFill="1" applyBorder="1" applyProtection="1">
      <protection locked="0"/>
    </xf>
    <xf numFmtId="0" fontId="1" fillId="0" borderId="7" xfId="0" applyFont="1" applyBorder="1" applyAlignment="1" applyProtection="1">
      <alignment horizontal="center"/>
      <protection locked="0"/>
    </xf>
    <xf numFmtId="0" fontId="2" fillId="2" borderId="15" xfId="0" applyFont="1" applyFill="1" applyBorder="1" applyProtection="1">
      <protection locked="0"/>
    </xf>
    <xf numFmtId="0" fontId="2" fillId="0" borderId="16" xfId="0" applyFont="1" applyBorder="1" applyProtection="1">
      <protection locked="0"/>
    </xf>
    <xf numFmtId="44" fontId="4" fillId="0" borderId="17" xfId="0" applyNumberFormat="1" applyFont="1" applyBorder="1" applyProtection="1">
      <protection locked="0"/>
    </xf>
    <xf numFmtId="44" fontId="4" fillId="0" borderId="18" xfId="0" applyNumberFormat="1" applyFont="1" applyBorder="1" applyProtection="1">
      <protection locked="0"/>
    </xf>
    <xf numFmtId="44" fontId="4" fillId="0" borderId="5" xfId="0" applyNumberFormat="1" applyFont="1" applyBorder="1" applyProtection="1">
      <protection locked="0"/>
    </xf>
    <xf numFmtId="0" fontId="4" fillId="0" borderId="6" xfId="0" applyFont="1" applyBorder="1" applyProtection="1">
      <protection locked="0"/>
    </xf>
    <xf numFmtId="0" fontId="1" fillId="0" borderId="0" xfId="0" applyFont="1" applyAlignment="1" applyProtection="1">
      <alignment horizontal="right"/>
      <protection locked="0"/>
    </xf>
    <xf numFmtId="0" fontId="1" fillId="0" borderId="0" xfId="0" applyFont="1" applyProtection="1">
      <protection locked="0"/>
    </xf>
    <xf numFmtId="0" fontId="4" fillId="0" borderId="19" xfId="0" applyFont="1" applyBorder="1" applyProtection="1">
      <protection locked="0"/>
    </xf>
    <xf numFmtId="0" fontId="4" fillId="0" borderId="20" xfId="0" applyFont="1" applyBorder="1" applyProtection="1">
      <protection locked="0"/>
    </xf>
    <xf numFmtId="0" fontId="4" fillId="0" borderId="21" xfId="0" applyFont="1" applyBorder="1" applyProtection="1">
      <protection locked="0"/>
    </xf>
    <xf numFmtId="0" fontId="5" fillId="0" borderId="21" xfId="0" applyFont="1" applyBorder="1" applyAlignment="1" applyProtection="1">
      <alignment horizontal="center"/>
      <protection locked="0"/>
    </xf>
    <xf numFmtId="0" fontId="4" fillId="0" borderId="22" xfId="0" applyFont="1" applyBorder="1" applyProtection="1">
      <protection locked="0"/>
    </xf>
    <xf numFmtId="0" fontId="5" fillId="0" borderId="1"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9"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5" fillId="0" borderId="24" xfId="0" applyFont="1" applyBorder="1" applyAlignment="1" applyProtection="1">
      <alignment horizontal="center"/>
      <protection locked="0"/>
    </xf>
    <xf numFmtId="0" fontId="4" fillId="0" borderId="15" xfId="0" applyFont="1" applyBorder="1" applyProtection="1">
      <protection locked="0"/>
    </xf>
    <xf numFmtId="44" fontId="4" fillId="0" borderId="9" xfId="0" applyNumberFormat="1" applyFont="1" applyBorder="1" applyProtection="1">
      <protection locked="0"/>
    </xf>
    <xf numFmtId="0" fontId="1" fillId="0" borderId="15" xfId="0" applyFont="1" applyBorder="1" applyProtection="1">
      <protection locked="0"/>
    </xf>
    <xf numFmtId="0" fontId="4" fillId="0" borderId="25" xfId="0" applyFont="1" applyBorder="1" applyProtection="1">
      <protection locked="0"/>
    </xf>
    <xf numFmtId="0" fontId="4" fillId="0" borderId="26" xfId="0" applyFont="1" applyBorder="1" applyProtection="1">
      <protection locked="0"/>
    </xf>
    <xf numFmtId="165" fontId="4" fillId="0" borderId="27" xfId="0" applyNumberFormat="1" applyFont="1" applyBorder="1" applyProtection="1">
      <protection locked="0"/>
    </xf>
    <xf numFmtId="165" fontId="4" fillId="0" borderId="26" xfId="0" applyNumberFormat="1" applyFont="1" applyBorder="1" applyProtection="1">
      <protection locked="0"/>
    </xf>
    <xf numFmtId="165" fontId="4" fillId="0" borderId="1" xfId="0" applyNumberFormat="1" applyFont="1" applyBorder="1" applyProtection="1">
      <protection locked="0"/>
    </xf>
    <xf numFmtId="165" fontId="5" fillId="0" borderId="1" xfId="0" applyNumberFormat="1" applyFont="1" applyBorder="1" applyAlignment="1" applyProtection="1">
      <alignment horizontal="center"/>
      <protection locked="0"/>
    </xf>
    <xf numFmtId="165" fontId="5" fillId="0" borderId="2" xfId="0" applyNumberFormat="1" applyFont="1" applyBorder="1" applyAlignment="1" applyProtection="1">
      <alignment horizontal="center"/>
      <protection locked="0"/>
    </xf>
    <xf numFmtId="165" fontId="4" fillId="0" borderId="0" xfId="0" applyNumberFormat="1" applyFont="1" applyProtection="1">
      <protection locked="0"/>
    </xf>
    <xf numFmtId="0" fontId="4" fillId="0" borderId="17" xfId="0" applyFont="1" applyBorder="1" applyProtection="1">
      <protection locked="0"/>
    </xf>
    <xf numFmtId="0" fontId="4" fillId="0" borderId="28" xfId="0" applyFont="1" applyBorder="1" applyProtection="1">
      <protection locked="0"/>
    </xf>
    <xf numFmtId="0" fontId="4" fillId="0" borderId="29" xfId="0" applyFont="1" applyBorder="1" applyProtection="1">
      <protection locked="0"/>
    </xf>
    <xf numFmtId="44" fontId="4" fillId="0" borderId="30" xfId="0" applyNumberFormat="1" applyFont="1" applyBorder="1" applyProtection="1">
      <protection locked="0"/>
    </xf>
    <xf numFmtId="44" fontId="4" fillId="0" borderId="29" xfId="0" applyNumberFormat="1" applyFont="1" applyBorder="1" applyProtection="1">
      <protection locked="0"/>
    </xf>
    <xf numFmtId="44" fontId="4" fillId="0" borderId="31" xfId="0" applyNumberFormat="1" applyFont="1" applyBorder="1" applyProtection="1">
      <protection locked="0"/>
    </xf>
    <xf numFmtId="44" fontId="4" fillId="2" borderId="2" xfId="0" applyNumberFormat="1" applyFont="1" applyFill="1" applyBorder="1"/>
    <xf numFmtId="44" fontId="4" fillId="2" borderId="34" xfId="0" applyNumberFormat="1" applyFont="1" applyFill="1" applyBorder="1"/>
    <xf numFmtId="44" fontId="4" fillId="2" borderId="9" xfId="0" applyNumberFormat="1" applyFont="1" applyFill="1" applyBorder="1"/>
    <xf numFmtId="165" fontId="4" fillId="0" borderId="27" xfId="0" applyNumberFormat="1" applyFont="1" applyBorder="1"/>
    <xf numFmtId="165" fontId="4" fillId="0" borderId="35" xfId="0" applyNumberFormat="1" applyFont="1" applyBorder="1"/>
    <xf numFmtId="165" fontId="5" fillId="0" borderId="36" xfId="0" applyNumberFormat="1" applyFont="1" applyBorder="1" applyAlignment="1">
      <alignment horizontal="center"/>
    </xf>
    <xf numFmtId="165" fontId="4" fillId="0" borderId="9" xfId="0" applyNumberFormat="1" applyFont="1" applyBorder="1"/>
    <xf numFmtId="165" fontId="5" fillId="0" borderId="1" xfId="0" applyNumberFormat="1" applyFont="1" applyBorder="1" applyAlignment="1">
      <alignment horizontal="center"/>
    </xf>
    <xf numFmtId="165" fontId="5" fillId="0" borderId="9" xfId="0" applyNumberFormat="1" applyFont="1" applyBorder="1" applyAlignment="1">
      <alignment horizontal="center"/>
    </xf>
    <xf numFmtId="165" fontId="5" fillId="0" borderId="2" xfId="0" applyNumberFormat="1" applyFont="1" applyBorder="1" applyAlignment="1">
      <alignment horizontal="center"/>
    </xf>
    <xf numFmtId="165" fontId="5" fillId="0" borderId="24" xfId="0" applyNumberFormat="1" applyFont="1" applyBorder="1" applyAlignment="1">
      <alignment horizontal="center"/>
    </xf>
    <xf numFmtId="165" fontId="4" fillId="0" borderId="1" xfId="0" applyNumberFormat="1" applyFont="1" applyBorder="1"/>
    <xf numFmtId="44" fontId="4" fillId="2" borderId="24" xfId="0" applyNumberFormat="1" applyFont="1" applyFill="1" applyBorder="1"/>
    <xf numFmtId="44" fontId="4" fillId="2" borderId="3" xfId="0" applyNumberFormat="1" applyFont="1" applyFill="1" applyBorder="1"/>
    <xf numFmtId="44" fontId="4" fillId="0" borderId="1" xfId="0" applyNumberFormat="1" applyFont="1" applyBorder="1"/>
    <xf numFmtId="44" fontId="4" fillId="0" borderId="9" xfId="0" applyNumberFormat="1" applyFont="1" applyBorder="1"/>
    <xf numFmtId="165" fontId="5" fillId="0" borderId="37" xfId="0" applyNumberFormat="1" applyFont="1" applyBorder="1" applyAlignment="1" applyProtection="1">
      <alignment horizontal="center"/>
      <protection locked="0"/>
    </xf>
    <xf numFmtId="165" fontId="5" fillId="0" borderId="0" xfId="0" applyNumberFormat="1" applyFont="1" applyAlignment="1" applyProtection="1">
      <alignment horizontal="center"/>
      <protection locked="0"/>
    </xf>
    <xf numFmtId="44" fontId="5" fillId="0" borderId="6" xfId="0" applyNumberFormat="1" applyFont="1" applyBorder="1" applyAlignment="1" applyProtection="1">
      <alignment horizontal="center"/>
      <protection locked="0"/>
    </xf>
    <xf numFmtId="0" fontId="4" fillId="0" borderId="0" xfId="0" applyFont="1"/>
    <xf numFmtId="44" fontId="4" fillId="2" borderId="0" xfId="0" applyNumberFormat="1" applyFont="1" applyFill="1"/>
    <xf numFmtId="44" fontId="4" fillId="0" borderId="0" xfId="0" applyNumberFormat="1" applyFont="1"/>
    <xf numFmtId="0" fontId="4" fillId="2" borderId="19" xfId="0" applyFont="1" applyFill="1" applyBorder="1" applyProtection="1">
      <protection locked="0"/>
    </xf>
    <xf numFmtId="0" fontId="4" fillId="2" borderId="20" xfId="0" applyFont="1" applyFill="1" applyBorder="1" applyProtection="1">
      <protection locked="0"/>
    </xf>
    <xf numFmtId="0" fontId="4" fillId="2" borderId="39" xfId="0" applyFont="1" applyFill="1" applyBorder="1" applyProtection="1">
      <protection locked="0"/>
    </xf>
    <xf numFmtId="0" fontId="4" fillId="2" borderId="15" xfId="0" applyFont="1" applyFill="1" applyBorder="1" applyProtection="1">
      <protection locked="0"/>
    </xf>
    <xf numFmtId="0" fontId="1" fillId="2" borderId="0" xfId="0" applyFont="1" applyFill="1" applyProtection="1">
      <protection locked="0"/>
    </xf>
    <xf numFmtId="0" fontId="4" fillId="2" borderId="0" xfId="0" applyFont="1" applyFill="1" applyProtection="1">
      <protection locked="0"/>
    </xf>
    <xf numFmtId="0" fontId="1" fillId="2" borderId="0" xfId="0" applyFont="1" applyFill="1" applyAlignment="1" applyProtection="1">
      <alignment horizontal="right"/>
      <protection locked="0"/>
    </xf>
    <xf numFmtId="164" fontId="4" fillId="2" borderId="7" xfId="0" applyNumberFormat="1" applyFont="1" applyFill="1" applyBorder="1" applyAlignment="1" applyProtection="1">
      <alignment horizontal="center"/>
      <protection locked="0"/>
    </xf>
    <xf numFmtId="0" fontId="4" fillId="2" borderId="28" xfId="0" applyFont="1" applyFill="1" applyBorder="1" applyProtection="1">
      <protection locked="0"/>
    </xf>
    <xf numFmtId="0" fontId="4" fillId="2" borderId="29" xfId="0" applyFont="1" applyFill="1" applyBorder="1" applyProtection="1">
      <protection locked="0"/>
    </xf>
    <xf numFmtId="0" fontId="4" fillId="2" borderId="31" xfId="0" applyFont="1" applyFill="1" applyBorder="1" applyProtection="1">
      <protection locked="0"/>
    </xf>
    <xf numFmtId="0" fontId="4" fillId="2" borderId="40" xfId="0" applyFont="1" applyFill="1" applyBorder="1" applyProtection="1">
      <protection locked="0"/>
    </xf>
    <xf numFmtId="0" fontId="4" fillId="2" borderId="21" xfId="0" applyFont="1" applyFill="1" applyBorder="1" applyProtection="1">
      <protection locked="0"/>
    </xf>
    <xf numFmtId="0" fontId="5" fillId="2" borderId="21" xfId="0" applyFont="1" applyFill="1" applyBorder="1" applyAlignment="1" applyProtection="1">
      <alignment horizontal="center"/>
      <protection locked="0"/>
    </xf>
    <xf numFmtId="0" fontId="4" fillId="2" borderId="22" xfId="0" applyFont="1" applyFill="1" applyBorder="1" applyProtection="1">
      <protection locked="0"/>
    </xf>
    <xf numFmtId="0" fontId="0" fillId="2" borderId="8" xfId="0" applyFill="1" applyBorder="1" applyProtection="1">
      <protection locked="0"/>
    </xf>
    <xf numFmtId="0" fontId="5" fillId="2" borderId="1"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9" xfId="0" applyFont="1" applyFill="1" applyBorder="1" applyAlignment="1" applyProtection="1">
      <alignment horizontal="center"/>
      <protection locked="0"/>
    </xf>
    <xf numFmtId="0" fontId="3" fillId="2" borderId="23" xfId="0" applyFont="1" applyFill="1" applyBorder="1" applyAlignment="1" applyProtection="1">
      <alignment horizontal="center"/>
      <protection locked="0"/>
    </xf>
    <xf numFmtId="0" fontId="3" fillId="2" borderId="6" xfId="0" applyFont="1" applyFill="1" applyBorder="1" applyAlignment="1" applyProtection="1">
      <alignment horizontal="center"/>
      <protection locked="0"/>
    </xf>
    <xf numFmtId="0" fontId="3" fillId="2" borderId="17"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24" xfId="0" applyFont="1" applyFill="1" applyBorder="1" applyAlignment="1" applyProtection="1">
      <alignment horizontal="center"/>
      <protection locked="0"/>
    </xf>
    <xf numFmtId="0" fontId="4" fillId="2" borderId="41" xfId="0" applyFont="1" applyFill="1" applyBorder="1" applyProtection="1">
      <protection locked="0"/>
    </xf>
    <xf numFmtId="44" fontId="4" fillId="2" borderId="42" xfId="0" applyNumberFormat="1" applyFont="1" applyFill="1" applyBorder="1" applyProtection="1">
      <protection locked="0"/>
    </xf>
    <xf numFmtId="0" fontId="1" fillId="2" borderId="15" xfId="0" applyFont="1" applyFill="1" applyBorder="1" applyProtection="1">
      <protection locked="0"/>
    </xf>
    <xf numFmtId="0" fontId="4" fillId="2" borderId="25" xfId="0" applyFont="1" applyFill="1" applyBorder="1" applyProtection="1">
      <protection locked="0"/>
    </xf>
    <xf numFmtId="0" fontId="4" fillId="2" borderId="26" xfId="0" applyFont="1" applyFill="1" applyBorder="1" applyProtection="1">
      <protection locked="0"/>
    </xf>
    <xf numFmtId="165" fontId="4" fillId="2" borderId="26" xfId="0" applyNumberFormat="1" applyFont="1" applyFill="1" applyBorder="1" applyProtection="1">
      <protection locked="0"/>
    </xf>
    <xf numFmtId="165" fontId="4" fillId="2" borderId="43" xfId="0" applyNumberFormat="1" applyFont="1" applyFill="1" applyBorder="1" applyProtection="1">
      <protection locked="0"/>
    </xf>
    <xf numFmtId="165" fontId="4" fillId="2" borderId="44" xfId="0" applyNumberFormat="1" applyFont="1" applyFill="1" applyBorder="1" applyProtection="1">
      <protection locked="0"/>
    </xf>
    <xf numFmtId="165" fontId="4" fillId="2" borderId="1" xfId="0" applyNumberFormat="1" applyFont="1" applyFill="1" applyBorder="1" applyProtection="1">
      <protection locked="0"/>
    </xf>
    <xf numFmtId="165" fontId="5" fillId="2" borderId="37" xfId="0" applyNumberFormat="1" applyFont="1" applyFill="1" applyBorder="1" applyAlignment="1" applyProtection="1">
      <alignment horizontal="center"/>
      <protection locked="0"/>
    </xf>
    <xf numFmtId="165" fontId="5" fillId="2" borderId="36" xfId="0" applyNumberFormat="1" applyFont="1" applyFill="1" applyBorder="1" applyAlignment="1" applyProtection="1">
      <alignment horizontal="center"/>
      <protection locked="0"/>
    </xf>
    <xf numFmtId="165" fontId="5" fillId="2" borderId="1" xfId="0" applyNumberFormat="1" applyFont="1" applyFill="1" applyBorder="1" applyAlignment="1" applyProtection="1">
      <alignment horizontal="center"/>
      <protection locked="0"/>
    </xf>
    <xf numFmtId="165" fontId="5" fillId="2" borderId="0" xfId="0" applyNumberFormat="1" applyFont="1" applyFill="1" applyAlignment="1" applyProtection="1">
      <alignment horizontal="center"/>
      <protection locked="0"/>
    </xf>
    <xf numFmtId="0" fontId="1" fillId="2" borderId="15" xfId="0" applyFont="1" applyFill="1" applyBorder="1" applyAlignment="1" applyProtection="1">
      <alignment horizontal="left"/>
      <protection locked="0"/>
    </xf>
    <xf numFmtId="0" fontId="1" fillId="2" borderId="45" xfId="0" applyFont="1" applyFill="1" applyBorder="1" applyProtection="1">
      <protection locked="0"/>
    </xf>
    <xf numFmtId="0" fontId="4" fillId="2" borderId="1" xfId="0" applyFont="1" applyFill="1" applyBorder="1" applyProtection="1">
      <protection locked="0"/>
    </xf>
    <xf numFmtId="0" fontId="4" fillId="2" borderId="2" xfId="0" applyFont="1" applyFill="1" applyBorder="1" applyProtection="1">
      <protection locked="0"/>
    </xf>
    <xf numFmtId="0" fontId="1" fillId="2" borderId="2" xfId="0" applyFont="1" applyFill="1" applyBorder="1" applyProtection="1">
      <protection locked="0"/>
    </xf>
    <xf numFmtId="0" fontId="1" fillId="2" borderId="3" xfId="0" applyFont="1" applyFill="1" applyBorder="1" applyAlignment="1" applyProtection="1">
      <alignment horizontal="center"/>
      <protection locked="0"/>
    </xf>
    <xf numFmtId="165" fontId="1" fillId="2" borderId="3" xfId="0" applyNumberFormat="1" applyFont="1" applyFill="1" applyBorder="1" applyAlignment="1" applyProtection="1">
      <alignment horizontal="center"/>
      <protection locked="0"/>
    </xf>
    <xf numFmtId="165" fontId="1" fillId="2" borderId="5" xfId="0" applyNumberFormat="1" applyFont="1" applyFill="1" applyBorder="1" applyAlignment="1" applyProtection="1">
      <alignment horizontal="center"/>
      <protection locked="0"/>
    </xf>
    <xf numFmtId="165" fontId="1" fillId="2" borderId="1" xfId="0" applyNumberFormat="1" applyFont="1" applyFill="1" applyBorder="1" applyAlignment="1" applyProtection="1">
      <alignment horizontal="center"/>
      <protection locked="0"/>
    </xf>
    <xf numFmtId="44" fontId="4" fillId="2" borderId="41" xfId="0" applyNumberFormat="1" applyFont="1" applyFill="1" applyBorder="1" applyProtection="1">
      <protection locked="0"/>
    </xf>
    <xf numFmtId="44" fontId="4" fillId="2" borderId="46" xfId="0" applyNumberFormat="1" applyFont="1" applyFill="1" applyBorder="1" applyProtection="1">
      <protection locked="0"/>
    </xf>
    <xf numFmtId="0" fontId="19" fillId="2" borderId="0" xfId="0" applyFont="1" applyFill="1" applyAlignment="1" applyProtection="1">
      <alignment vertical="center"/>
      <protection locked="0"/>
    </xf>
    <xf numFmtId="0" fontId="0" fillId="2" borderId="0" xfId="0" applyFill="1" applyAlignment="1" applyProtection="1">
      <alignment vertical="center"/>
      <protection locked="0"/>
    </xf>
    <xf numFmtId="44" fontId="4" fillId="2" borderId="20" xfId="0" applyNumberFormat="1" applyFont="1" applyFill="1" applyBorder="1" applyProtection="1">
      <protection locked="0"/>
    </xf>
    <xf numFmtId="44" fontId="4" fillId="2" borderId="29" xfId="0" applyNumberFormat="1" applyFont="1" applyFill="1" applyBorder="1" applyProtection="1">
      <protection locked="0"/>
    </xf>
    <xf numFmtId="44" fontId="4" fillId="2" borderId="31" xfId="0" applyNumberFormat="1" applyFont="1" applyFill="1" applyBorder="1" applyProtection="1">
      <protection locked="0"/>
    </xf>
    <xf numFmtId="0" fontId="14" fillId="2" borderId="0" xfId="0" applyFont="1" applyFill="1" applyAlignment="1" applyProtection="1">
      <alignment horizontal="left"/>
      <protection locked="0"/>
    </xf>
    <xf numFmtId="0" fontId="15" fillId="0" borderId="0" xfId="0" applyFont="1" applyAlignment="1" applyProtection="1">
      <alignment horizontal="justify"/>
      <protection locked="0"/>
    </xf>
    <xf numFmtId="49" fontId="4" fillId="0" borderId="3" xfId="0" applyNumberFormat="1" applyFont="1" applyBorder="1" applyAlignment="1" applyProtection="1">
      <alignment horizontal="center"/>
      <protection locked="0"/>
    </xf>
    <xf numFmtId="49" fontId="1" fillId="0" borderId="3" xfId="0" applyNumberFormat="1" applyFont="1" applyBorder="1" applyAlignment="1" applyProtection="1">
      <alignment horizontal="center"/>
      <protection locked="0"/>
    </xf>
    <xf numFmtId="166" fontId="0" fillId="0" borderId="5" xfId="0" applyNumberFormat="1" applyBorder="1" applyAlignment="1" applyProtection="1">
      <alignment horizontal="center"/>
      <protection locked="0"/>
    </xf>
    <xf numFmtId="42" fontId="4" fillId="0" borderId="3" xfId="0" applyNumberFormat="1" applyFont="1" applyBorder="1" applyProtection="1">
      <protection locked="0"/>
    </xf>
    <xf numFmtId="44" fontId="4" fillId="0" borderId="10" xfId="0" applyNumberFormat="1" applyFont="1" applyBorder="1" applyProtection="1">
      <protection locked="0"/>
    </xf>
    <xf numFmtId="44" fontId="4" fillId="0" borderId="38" xfId="0" applyNumberFormat="1" applyFont="1" applyBorder="1" applyProtection="1">
      <protection locked="0"/>
    </xf>
    <xf numFmtId="165" fontId="4" fillId="0" borderId="50" xfId="0" applyNumberFormat="1" applyFont="1" applyBorder="1" applyProtection="1">
      <protection locked="0"/>
    </xf>
    <xf numFmtId="0" fontId="4" fillId="2" borderId="51" xfId="0" applyFont="1" applyFill="1" applyBorder="1" applyAlignment="1" applyProtection="1">
      <alignment horizontal="center"/>
      <protection locked="0"/>
    </xf>
    <xf numFmtId="164" fontId="4" fillId="0" borderId="0" xfId="0" applyNumberFormat="1" applyFont="1" applyAlignment="1" applyProtection="1">
      <alignment horizontal="center"/>
      <protection locked="0"/>
    </xf>
    <xf numFmtId="44" fontId="4" fillId="0" borderId="68" xfId="0" applyNumberFormat="1" applyFont="1" applyBorder="1" applyProtection="1">
      <protection locked="0"/>
    </xf>
    <xf numFmtId="165" fontId="4" fillId="0" borderId="45" xfId="0" applyNumberFormat="1" applyFont="1" applyBorder="1" applyProtection="1">
      <protection locked="0"/>
    </xf>
    <xf numFmtId="44" fontId="4" fillId="0" borderId="45" xfId="0" applyNumberFormat="1" applyFont="1" applyBorder="1" applyProtection="1">
      <protection locked="0"/>
    </xf>
    <xf numFmtId="44" fontId="4" fillId="0" borderId="69" xfId="0" applyNumberFormat="1" applyFont="1" applyBorder="1" applyProtection="1">
      <protection locked="0"/>
    </xf>
    <xf numFmtId="44" fontId="4" fillId="0" borderId="41" xfId="0" applyNumberFormat="1" applyFont="1" applyBorder="1" applyProtection="1">
      <protection locked="0"/>
    </xf>
    <xf numFmtId="44" fontId="4" fillId="3" borderId="2" xfId="0" applyNumberFormat="1" applyFont="1" applyFill="1" applyBorder="1"/>
    <xf numFmtId="44" fontId="4" fillId="3" borderId="3" xfId="0" applyNumberFormat="1" applyFont="1" applyFill="1" applyBorder="1"/>
    <xf numFmtId="44" fontId="4" fillId="3" borderId="17" xfId="0" applyNumberFormat="1" applyFont="1" applyFill="1" applyBorder="1"/>
    <xf numFmtId="44" fontId="4" fillId="2" borderId="7" xfId="0" applyNumberFormat="1" applyFont="1" applyFill="1" applyBorder="1" applyProtection="1">
      <protection locked="0"/>
    </xf>
    <xf numFmtId="44" fontId="4" fillId="2" borderId="47" xfId="0" applyNumberFormat="1" applyFont="1" applyFill="1" applyBorder="1" applyProtection="1">
      <protection locked="0"/>
    </xf>
    <xf numFmtId="165" fontId="4" fillId="2" borderId="35" xfId="0" applyNumberFormat="1" applyFont="1" applyFill="1" applyBorder="1" applyProtection="1">
      <protection locked="0"/>
    </xf>
    <xf numFmtId="165" fontId="4" fillId="2" borderId="9" xfId="0" applyNumberFormat="1" applyFont="1" applyFill="1" applyBorder="1" applyProtection="1">
      <protection locked="0"/>
    </xf>
    <xf numFmtId="0" fontId="4" fillId="2" borderId="48" xfId="0" applyFont="1" applyFill="1" applyBorder="1" applyProtection="1">
      <protection locked="0"/>
    </xf>
    <xf numFmtId="165" fontId="5" fillId="2" borderId="34" xfId="0" applyNumberFormat="1" applyFont="1" applyFill="1" applyBorder="1" applyAlignment="1" applyProtection="1">
      <alignment horizontal="center"/>
      <protection locked="0"/>
    </xf>
    <xf numFmtId="165" fontId="1" fillId="2" borderId="9" xfId="0" applyNumberFormat="1" applyFont="1" applyFill="1" applyBorder="1" applyAlignment="1" applyProtection="1">
      <alignment horizontal="center"/>
      <protection locked="0"/>
    </xf>
    <xf numFmtId="165" fontId="1" fillId="2" borderId="24" xfId="0" applyNumberFormat="1" applyFont="1" applyFill="1" applyBorder="1" applyAlignment="1" applyProtection="1">
      <alignment horizontal="center"/>
      <protection locked="0"/>
    </xf>
    <xf numFmtId="44" fontId="4" fillId="2" borderId="24" xfId="0" applyNumberFormat="1" applyFont="1" applyFill="1" applyBorder="1" applyProtection="1">
      <protection locked="0"/>
    </xf>
    <xf numFmtId="44" fontId="4" fillId="2" borderId="38" xfId="0" applyNumberFormat="1" applyFont="1" applyFill="1" applyBorder="1" applyProtection="1">
      <protection locked="0"/>
    </xf>
    <xf numFmtId="44" fontId="4" fillId="2" borderId="3" xfId="0" applyNumberFormat="1" applyFont="1" applyFill="1" applyBorder="1" applyProtection="1">
      <protection locked="0"/>
    </xf>
    <xf numFmtId="44" fontId="4" fillId="2" borderId="49" xfId="0" applyNumberFormat="1" applyFont="1" applyFill="1" applyBorder="1" applyProtection="1">
      <protection locked="0"/>
    </xf>
    <xf numFmtId="165" fontId="5" fillId="0" borderId="34" xfId="0" applyNumberFormat="1" applyFont="1" applyBorder="1" applyAlignment="1">
      <alignment horizontal="center"/>
    </xf>
    <xf numFmtId="44" fontId="4" fillId="0" borderId="2" xfId="0" applyNumberFormat="1" applyFont="1" applyBorder="1"/>
    <xf numFmtId="0" fontId="1" fillId="2" borderId="0" xfId="0" applyFont="1" applyFill="1" applyAlignment="1" applyProtection="1">
      <alignment horizontal="center"/>
      <protection locked="0"/>
    </xf>
    <xf numFmtId="0" fontId="1" fillId="2" borderId="6" xfId="0" applyFont="1" applyFill="1" applyBorder="1" applyProtection="1">
      <protection locked="0"/>
    </xf>
    <xf numFmtId="0" fontId="0" fillId="2" borderId="0" xfId="0" applyFill="1" applyProtection="1">
      <protection locked="0"/>
    </xf>
    <xf numFmtId="0" fontId="1" fillId="0" borderId="39" xfId="0" applyFont="1" applyBorder="1" applyAlignment="1" applyProtection="1">
      <alignment horizontal="center"/>
      <protection locked="0"/>
    </xf>
    <xf numFmtId="0" fontId="4" fillId="0" borderId="23" xfId="0" applyFont="1" applyBorder="1" applyProtection="1">
      <protection locked="0"/>
    </xf>
    <xf numFmtId="44" fontId="4" fillId="0" borderId="41" xfId="0" applyNumberFormat="1" applyFont="1" applyBorder="1"/>
    <xf numFmtId="165" fontId="4" fillId="0" borderId="41" xfId="0" applyNumberFormat="1" applyFont="1" applyBorder="1" applyProtection="1">
      <protection locked="0"/>
    </xf>
    <xf numFmtId="165" fontId="4" fillId="0" borderId="41" xfId="0" applyNumberFormat="1" applyFont="1" applyBorder="1"/>
    <xf numFmtId="165" fontId="4" fillId="0" borderId="49" xfId="0" applyNumberFormat="1" applyFont="1" applyBorder="1"/>
    <xf numFmtId="165" fontId="4" fillId="0" borderId="0" xfId="0" applyNumberFormat="1" applyFont="1"/>
    <xf numFmtId="44" fontId="4" fillId="0" borderId="49" xfId="0" applyNumberFormat="1" applyFont="1" applyBorder="1"/>
    <xf numFmtId="44" fontId="4" fillId="0" borderId="42" xfId="0" applyNumberFormat="1" applyFont="1" applyBorder="1" applyProtection="1">
      <protection locked="0"/>
    </xf>
    <xf numFmtId="44" fontId="4" fillId="0" borderId="56" xfId="0" applyNumberFormat="1" applyFont="1" applyBorder="1" applyProtection="1">
      <protection locked="0"/>
    </xf>
    <xf numFmtId="44" fontId="4" fillId="2" borderId="47" xfId="0" applyNumberFormat="1" applyFont="1" applyFill="1" applyBorder="1"/>
    <xf numFmtId="44" fontId="4" fillId="2" borderId="18" xfId="0" applyNumberFormat="1" applyFont="1" applyFill="1" applyBorder="1"/>
    <xf numFmtId="0" fontId="4" fillId="0" borderId="41" xfId="0" applyFont="1" applyBorder="1" applyAlignment="1" applyProtection="1">
      <alignment horizontal="center"/>
      <protection locked="0"/>
    </xf>
    <xf numFmtId="0" fontId="4" fillId="0" borderId="4" xfId="0" applyFont="1" applyBorder="1" applyAlignment="1" applyProtection="1">
      <alignment horizontal="left"/>
      <protection locked="0"/>
    </xf>
    <xf numFmtId="0" fontId="4" fillId="0" borderId="5" xfId="0" applyFont="1" applyBorder="1" applyAlignment="1" applyProtection="1">
      <alignment horizontal="left"/>
      <protection locked="0"/>
    </xf>
    <xf numFmtId="0" fontId="1" fillId="0" borderId="15"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8" xfId="0" applyFont="1" applyBorder="1" applyAlignment="1" applyProtection="1">
      <alignment horizontal="left"/>
      <protection locked="0"/>
    </xf>
    <xf numFmtId="0" fontId="4" fillId="0" borderId="6" xfId="0" applyFont="1" applyBorder="1" applyAlignment="1" applyProtection="1">
      <alignment horizontal="left"/>
      <protection locked="0"/>
    </xf>
    <xf numFmtId="0" fontId="4" fillId="0" borderId="17" xfId="0" applyFont="1" applyBorder="1" applyAlignment="1" applyProtection="1">
      <alignment horizontal="left"/>
      <protection locked="0"/>
    </xf>
    <xf numFmtId="0" fontId="1" fillId="0" borderId="20"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6" xfId="0" applyFont="1" applyBorder="1" applyAlignment="1" applyProtection="1">
      <alignment horizontal="center"/>
      <protection locked="0"/>
    </xf>
    <xf numFmtId="0" fontId="1" fillId="0" borderId="0" xfId="0" applyFont="1" applyAlignment="1" applyProtection="1">
      <alignment horizontal="center"/>
      <protection locked="0"/>
    </xf>
    <xf numFmtId="164" fontId="4" fillId="0" borderId="6" xfId="0" applyNumberFormat="1" applyFont="1" applyBorder="1" applyAlignment="1" applyProtection="1">
      <alignment horizontal="center"/>
      <protection locked="0"/>
    </xf>
    <xf numFmtId="0" fontId="1" fillId="0" borderId="15"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2" fillId="2" borderId="54" xfId="0" applyFont="1" applyFill="1" applyBorder="1" applyProtection="1">
      <protection locked="0"/>
    </xf>
    <xf numFmtId="0" fontId="0" fillId="0" borderId="49" xfId="0" applyBorder="1" applyProtection="1">
      <protection locked="0"/>
    </xf>
    <xf numFmtId="0" fontId="1" fillId="2" borderId="32"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33" xfId="0" applyFont="1" applyFill="1" applyBorder="1" applyAlignment="1" applyProtection="1">
      <alignment horizontal="center"/>
      <protection locked="0"/>
    </xf>
    <xf numFmtId="0" fontId="3" fillId="4" borderId="0" xfId="0" applyFont="1" applyFill="1" applyAlignment="1" applyProtection="1">
      <alignment horizontal="left"/>
      <protection locked="0"/>
    </xf>
    <xf numFmtId="0" fontId="3" fillId="4" borderId="9" xfId="0" applyFont="1" applyFill="1" applyBorder="1" applyAlignment="1" applyProtection="1">
      <alignment horizontal="left"/>
      <protection locked="0"/>
    </xf>
    <xf numFmtId="0" fontId="2" fillId="3" borderId="19" xfId="0" applyFont="1" applyFill="1" applyBorder="1" applyAlignment="1" applyProtection="1">
      <alignment horizontal="left"/>
      <protection locked="0"/>
    </xf>
    <xf numFmtId="0" fontId="2" fillId="3" borderId="39" xfId="0" applyFont="1" applyFill="1" applyBorder="1" applyAlignment="1" applyProtection="1">
      <alignment horizontal="left"/>
      <protection locked="0"/>
    </xf>
    <xf numFmtId="0" fontId="2" fillId="0" borderId="6"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3" borderId="23" xfId="0" applyFont="1" applyFill="1" applyBorder="1" applyAlignment="1" applyProtection="1">
      <alignment horizontal="left"/>
      <protection locked="0"/>
    </xf>
    <xf numFmtId="0" fontId="2" fillId="3" borderId="24" xfId="0" applyFont="1" applyFill="1" applyBorder="1" applyAlignment="1" applyProtection="1">
      <alignment horizontal="left"/>
      <protection locked="0"/>
    </xf>
    <xf numFmtId="0" fontId="2" fillId="2" borderId="23" xfId="0" applyFont="1" applyFill="1" applyBorder="1" applyAlignment="1" applyProtection="1">
      <alignment horizontal="left"/>
      <protection locked="0"/>
    </xf>
    <xf numFmtId="0" fontId="2" fillId="2" borderId="24" xfId="0" applyFont="1" applyFill="1" applyBorder="1" applyAlignment="1" applyProtection="1">
      <alignment horizontal="left"/>
      <protection locked="0"/>
    </xf>
    <xf numFmtId="0" fontId="2" fillId="0" borderId="4" xfId="0" applyFont="1" applyBorder="1" applyAlignment="1" applyProtection="1">
      <alignment horizontal="left"/>
      <protection locked="0"/>
    </xf>
    <xf numFmtId="0" fontId="2" fillId="0" borderId="38" xfId="0" applyFont="1" applyBorder="1" applyAlignment="1" applyProtection="1">
      <alignment horizontal="left"/>
      <protection locked="0"/>
    </xf>
    <xf numFmtId="0" fontId="2" fillId="3" borderId="53" xfId="0" applyFont="1" applyFill="1" applyBorder="1" applyAlignment="1" applyProtection="1">
      <alignment horizontal="left"/>
      <protection locked="0"/>
    </xf>
    <xf numFmtId="0" fontId="2" fillId="3" borderId="38" xfId="0" applyFont="1" applyFill="1" applyBorder="1" applyAlignment="1" applyProtection="1">
      <alignment horizontal="left"/>
      <protection locked="0"/>
    </xf>
    <xf numFmtId="0" fontId="2" fillId="2" borderId="55" xfId="0" applyFont="1" applyFill="1" applyBorder="1" applyProtection="1">
      <protection locked="0"/>
    </xf>
    <xf numFmtId="0" fontId="0" fillId="0" borderId="56" xfId="0" applyBorder="1" applyProtection="1">
      <protection locked="0"/>
    </xf>
    <xf numFmtId="0" fontId="2" fillId="2" borderId="53" xfId="0" applyFont="1" applyFill="1" applyBorder="1" applyProtection="1">
      <protection locked="0"/>
    </xf>
    <xf numFmtId="0" fontId="0" fillId="0" borderId="38" xfId="0" applyBorder="1" applyProtection="1">
      <protection locked="0"/>
    </xf>
    <xf numFmtId="0" fontId="3" fillId="0" borderId="4" xfId="0" applyFont="1" applyBorder="1" applyAlignment="1" applyProtection="1">
      <alignment horizontal="left"/>
      <protection locked="0"/>
    </xf>
    <xf numFmtId="0" fontId="3" fillId="0" borderId="38" xfId="0" applyFont="1" applyBorder="1" applyAlignment="1" applyProtection="1">
      <alignment horizontal="left"/>
      <protection locked="0"/>
    </xf>
    <xf numFmtId="0" fontId="3" fillId="0" borderId="42" xfId="0" applyFont="1" applyBorder="1" applyAlignment="1" applyProtection="1">
      <alignment horizontal="left"/>
      <protection locked="0"/>
    </xf>
    <xf numFmtId="0" fontId="3" fillId="0" borderId="56" xfId="0" applyFont="1" applyBorder="1" applyAlignment="1" applyProtection="1">
      <alignment horizontal="left"/>
      <protection locked="0"/>
    </xf>
    <xf numFmtId="0" fontId="2" fillId="3" borderId="55" xfId="0" applyFont="1" applyFill="1" applyBorder="1" applyAlignment="1" applyProtection="1">
      <alignment horizontal="left"/>
      <protection locked="0"/>
    </xf>
    <xf numFmtId="0" fontId="2" fillId="3" borderId="56" xfId="0" applyFont="1" applyFill="1" applyBorder="1" applyAlignment="1" applyProtection="1">
      <alignment horizontal="left"/>
      <protection locked="0"/>
    </xf>
    <xf numFmtId="44" fontId="4" fillId="0" borderId="18" xfId="0" applyNumberFormat="1" applyFont="1" applyBorder="1" applyAlignment="1">
      <alignment horizontal="left"/>
    </xf>
    <xf numFmtId="44" fontId="4" fillId="0" borderId="17" xfId="0" applyNumberFormat="1" applyFont="1" applyBorder="1" applyAlignment="1">
      <alignment horizontal="left"/>
    </xf>
    <xf numFmtId="44" fontId="4" fillId="0" borderId="10" xfId="0" applyNumberFormat="1" applyFont="1" applyBorder="1" applyAlignment="1">
      <alignment horizontal="left"/>
    </xf>
    <xf numFmtId="44" fontId="4" fillId="0" borderId="5" xfId="0" applyNumberFormat="1" applyFont="1" applyBorder="1" applyAlignment="1">
      <alignment horizontal="left"/>
    </xf>
    <xf numFmtId="0" fontId="4" fillId="0" borderId="6" xfId="0" applyFont="1" applyBorder="1" applyAlignment="1">
      <alignment horizontal="center"/>
    </xf>
    <xf numFmtId="0" fontId="3" fillId="0" borderId="41" xfId="0" applyFont="1" applyBorder="1" applyAlignment="1" applyProtection="1">
      <alignment horizontal="left"/>
      <protection locked="0"/>
    </xf>
    <xf numFmtId="0" fontId="3" fillId="0" borderId="49" xfId="0" applyFont="1" applyBorder="1" applyAlignment="1" applyProtection="1">
      <alignment horizontal="left"/>
      <protection locked="0"/>
    </xf>
    <xf numFmtId="16" fontId="4" fillId="0" borderId="32" xfId="0" applyNumberFormat="1" applyFont="1" applyBorder="1" applyAlignment="1" applyProtection="1">
      <alignment horizontal="center"/>
      <protection locked="0"/>
    </xf>
    <xf numFmtId="0" fontId="0" fillId="0" borderId="33" xfId="0" applyBorder="1" applyAlignment="1" applyProtection="1">
      <alignment horizontal="center"/>
      <protection locked="0"/>
    </xf>
    <xf numFmtId="0" fontId="1" fillId="2" borderId="0" xfId="0" applyFont="1" applyFill="1" applyAlignment="1" applyProtection="1">
      <alignment horizontal="center"/>
      <protection locked="0"/>
    </xf>
    <xf numFmtId="0" fontId="0" fillId="0" borderId="8" xfId="0" applyBorder="1" applyAlignment="1" applyProtection="1">
      <alignment horizontal="center"/>
      <protection locked="0"/>
    </xf>
    <xf numFmtId="0" fontId="2" fillId="0" borderId="61" xfId="0" applyFont="1" applyBorder="1" applyProtection="1">
      <protection locked="0"/>
    </xf>
    <xf numFmtId="0" fontId="0" fillId="0" borderId="62" xfId="0" applyBorder="1" applyProtection="1">
      <protection locked="0"/>
    </xf>
    <xf numFmtId="0" fontId="0" fillId="0" borderId="63" xfId="0" applyBorder="1" applyProtection="1">
      <protection locked="0"/>
    </xf>
    <xf numFmtId="0" fontId="2" fillId="0" borderId="66" xfId="0" applyFont="1" applyBorder="1" applyProtection="1">
      <protection locked="0"/>
    </xf>
    <xf numFmtId="0" fontId="0" fillId="0" borderId="6" xfId="0" applyBorder="1" applyProtection="1">
      <protection locked="0"/>
    </xf>
    <xf numFmtId="0" fontId="0" fillId="0" borderId="67" xfId="0" applyBorder="1" applyProtection="1">
      <protection locked="0"/>
    </xf>
    <xf numFmtId="0" fontId="15" fillId="2" borderId="28" xfId="0" applyFont="1" applyFill="1" applyBorder="1" applyAlignment="1" applyProtection="1">
      <alignment horizontal="center" shrinkToFit="1"/>
      <protection locked="0"/>
    </xf>
    <xf numFmtId="0" fontId="0" fillId="0" borderId="29" xfId="0" applyBorder="1" applyAlignment="1" applyProtection="1">
      <alignment shrinkToFit="1"/>
      <protection locked="0"/>
    </xf>
    <xf numFmtId="0" fontId="0" fillId="0" borderId="31" xfId="0" applyBorder="1" applyAlignment="1" applyProtection="1">
      <alignment shrinkToFit="1"/>
      <protection locked="0"/>
    </xf>
    <xf numFmtId="0" fontId="2" fillId="2" borderId="52" xfId="0" applyFont="1" applyFill="1" applyBorder="1" applyProtection="1">
      <protection locked="0"/>
    </xf>
    <xf numFmtId="0" fontId="0" fillId="0" borderId="57" xfId="0" applyBorder="1" applyProtection="1">
      <protection locked="0"/>
    </xf>
    <xf numFmtId="0" fontId="2" fillId="0" borderId="58" xfId="0" applyFont="1" applyBorder="1" applyProtection="1">
      <protection locked="0"/>
    </xf>
    <xf numFmtId="0" fontId="0" fillId="0" borderId="59" xfId="0" applyBorder="1" applyProtection="1">
      <protection locked="0"/>
    </xf>
    <xf numFmtId="0" fontId="0" fillId="0" borderId="60" xfId="0" applyBorder="1" applyProtection="1">
      <protection locked="0"/>
    </xf>
    <xf numFmtId="0" fontId="1" fillId="2" borderId="45" xfId="0" applyFont="1" applyFill="1" applyBorder="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2" fillId="0" borderId="64" xfId="0" applyFont="1" applyBorder="1" applyProtection="1">
      <protection locked="0"/>
    </xf>
    <xf numFmtId="0" fontId="0" fillId="0" borderId="4" xfId="0" applyBorder="1" applyProtection="1">
      <protection locked="0"/>
    </xf>
    <xf numFmtId="0" fontId="0" fillId="0" borderId="65" xfId="0" applyBorder="1" applyProtection="1">
      <protection locked="0"/>
    </xf>
    <xf numFmtId="0" fontId="2" fillId="2" borderId="23" xfId="0" applyFont="1" applyFill="1" applyBorder="1" applyProtection="1">
      <protection locked="0"/>
    </xf>
    <xf numFmtId="0" fontId="0" fillId="0" borderId="24" xfId="0" applyBorder="1" applyProtection="1">
      <protection locked="0"/>
    </xf>
    <xf numFmtId="0" fontId="1" fillId="2" borderId="32" xfId="0" applyFont="1" applyFill="1" applyBorder="1" applyProtection="1">
      <protection locked="0"/>
    </xf>
    <xf numFmtId="0" fontId="0" fillId="0" borderId="33" xfId="0" applyBorder="1" applyProtection="1">
      <protection locked="0"/>
    </xf>
    <xf numFmtId="0" fontId="1" fillId="2" borderId="15" xfId="0" applyFont="1" applyFill="1" applyBorder="1" applyAlignment="1" applyProtection="1">
      <alignment horizontal="center"/>
      <protection locked="0"/>
    </xf>
    <xf numFmtId="0" fontId="0" fillId="0" borderId="0" xfId="0" applyAlignment="1" applyProtection="1">
      <alignment horizontal="center"/>
      <protection locked="0"/>
    </xf>
    <xf numFmtId="0" fontId="0" fillId="0" borderId="9" xfId="0" applyBorder="1" applyAlignment="1" applyProtection="1">
      <alignment horizontal="center"/>
      <protection locked="0"/>
    </xf>
    <xf numFmtId="0" fontId="4" fillId="2" borderId="0" xfId="0" applyFont="1" applyFill="1" applyAlignment="1" applyProtection="1">
      <alignment wrapText="1" shrinkToFit="1"/>
      <protection locked="0"/>
    </xf>
    <xf numFmtId="0" fontId="0" fillId="0" borderId="0" xfId="0" applyProtection="1">
      <protection locked="0"/>
    </xf>
    <xf numFmtId="0" fontId="0" fillId="0" borderId="0" xfId="0" applyAlignment="1" applyProtection="1">
      <alignment wrapText="1" shrinkToFit="1"/>
      <protection locked="0"/>
    </xf>
    <xf numFmtId="0" fontId="0" fillId="2" borderId="0" xfId="0" applyFill="1" applyProtection="1">
      <protection locked="0"/>
    </xf>
    <xf numFmtId="0" fontId="4" fillId="0" borderId="32" xfId="0" applyFont="1" applyBorder="1" applyAlignment="1" applyProtection="1">
      <alignment horizontal="left"/>
      <protection locked="0"/>
    </xf>
    <xf numFmtId="0" fontId="0" fillId="0" borderId="14" xfId="0" applyBorder="1" applyAlignment="1" applyProtection="1">
      <alignment horizontal="left"/>
      <protection locked="0"/>
    </xf>
    <xf numFmtId="0" fontId="0" fillId="0" borderId="33" xfId="0" applyBorder="1" applyAlignment="1" applyProtection="1">
      <alignment horizontal="left"/>
      <protection locked="0"/>
    </xf>
    <xf numFmtId="0" fontId="0" fillId="0" borderId="32" xfId="0" applyBorder="1" applyAlignment="1" applyProtection="1">
      <alignment horizontal="left"/>
      <protection locked="0"/>
    </xf>
    <xf numFmtId="164" fontId="4" fillId="2" borderId="32" xfId="0" applyNumberFormat="1" applyFont="1" applyFill="1" applyBorder="1" applyAlignment="1" applyProtection="1">
      <alignment horizontal="center"/>
      <protection locked="0"/>
    </xf>
    <xf numFmtId="0" fontId="0" fillId="2" borderId="33" xfId="0" applyFill="1" applyBorder="1" applyProtection="1">
      <protection locked="0"/>
    </xf>
    <xf numFmtId="0" fontId="1" fillId="2" borderId="6" xfId="0" applyFont="1" applyFill="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8"/>
  <sheetViews>
    <sheetView topLeftCell="A54" workbookViewId="0">
      <selection activeCell="F10" sqref="F10"/>
    </sheetView>
  </sheetViews>
  <sheetFormatPr defaultColWidth="9.140625" defaultRowHeight="12.75" x14ac:dyDescent="0.2"/>
  <cols>
    <col min="1" max="1" width="2.7109375" style="7" customWidth="1"/>
    <col min="2" max="2" width="15.7109375" style="7" customWidth="1"/>
    <col min="3" max="3" width="20.140625" style="7" customWidth="1"/>
    <col min="4" max="7" width="15.7109375" style="7" customWidth="1"/>
    <col min="8" max="8" width="17.140625" style="7" customWidth="1"/>
    <col min="9" max="9" width="2.7109375" style="7" customWidth="1"/>
    <col min="10" max="16384" width="9.140625" style="7"/>
  </cols>
  <sheetData>
    <row r="1" spans="1:8" x14ac:dyDescent="0.2">
      <c r="A1" s="201" t="s">
        <v>110</v>
      </c>
      <c r="B1" s="201"/>
      <c r="C1" s="201"/>
      <c r="D1" s="201"/>
      <c r="E1" s="201"/>
      <c r="F1" s="201"/>
      <c r="G1" s="201"/>
      <c r="H1" s="201"/>
    </row>
    <row r="2" spans="1:8" x14ac:dyDescent="0.2">
      <c r="A2" s="201" t="s">
        <v>1</v>
      </c>
      <c r="B2" s="201"/>
      <c r="C2" s="201"/>
      <c r="D2" s="201"/>
      <c r="E2" s="201"/>
      <c r="F2" s="201"/>
      <c r="G2" s="201"/>
      <c r="H2" s="201"/>
    </row>
    <row r="3" spans="1:8" x14ac:dyDescent="0.2">
      <c r="A3" s="201" t="s">
        <v>115</v>
      </c>
      <c r="B3" s="201"/>
      <c r="C3" s="201"/>
      <c r="D3" s="201"/>
      <c r="E3" s="201"/>
      <c r="F3" s="201"/>
      <c r="G3" s="201"/>
      <c r="H3" s="201"/>
    </row>
    <row r="5" spans="1:8" x14ac:dyDescent="0.2">
      <c r="B5" s="32" t="s">
        <v>2</v>
      </c>
      <c r="C5" s="200"/>
      <c r="D5" s="200"/>
      <c r="E5" s="200"/>
      <c r="F5" s="200"/>
      <c r="G5" s="200"/>
      <c r="H5" s="200"/>
    </row>
    <row r="6" spans="1:8" x14ac:dyDescent="0.2">
      <c r="B6" s="33"/>
    </row>
    <row r="7" spans="1:8" x14ac:dyDescent="0.2">
      <c r="B7" s="32" t="s">
        <v>3</v>
      </c>
      <c r="C7" s="200"/>
      <c r="D7" s="200"/>
      <c r="E7" s="200"/>
      <c r="F7" s="200"/>
      <c r="G7" s="200"/>
      <c r="H7" s="200"/>
    </row>
    <row r="9" spans="1:8" x14ac:dyDescent="0.2">
      <c r="B9" s="32" t="s">
        <v>4</v>
      </c>
      <c r="C9" s="202" t="s">
        <v>5</v>
      </c>
      <c r="D9" s="202"/>
      <c r="E9" s="150"/>
      <c r="F9" s="32" t="s">
        <v>6</v>
      </c>
      <c r="G9" s="202" t="s">
        <v>5</v>
      </c>
      <c r="H9" s="202"/>
    </row>
    <row r="10" spans="1:8" ht="13.5" thickBot="1" x14ac:dyDescent="0.25"/>
    <row r="11" spans="1:8" ht="13.5" thickTop="1" x14ac:dyDescent="0.2">
      <c r="A11" s="34"/>
      <c r="B11" s="35"/>
      <c r="C11" s="35"/>
      <c r="D11" s="36"/>
      <c r="E11" s="37" t="s">
        <v>7</v>
      </c>
      <c r="F11" s="37" t="s">
        <v>8</v>
      </c>
      <c r="G11" s="37" t="s">
        <v>9</v>
      </c>
      <c r="H11" s="38"/>
    </row>
    <row r="12" spans="1:8" x14ac:dyDescent="0.2">
      <c r="A12" s="203" t="s">
        <v>10</v>
      </c>
      <c r="B12" s="201"/>
      <c r="C12" s="204"/>
      <c r="D12" s="39" t="s">
        <v>11</v>
      </c>
      <c r="E12" s="39" t="s">
        <v>11</v>
      </c>
      <c r="F12" s="40" t="s">
        <v>12</v>
      </c>
      <c r="G12" s="39" t="s">
        <v>13</v>
      </c>
      <c r="H12" s="41" t="s">
        <v>14</v>
      </c>
    </row>
    <row r="13" spans="1:8" x14ac:dyDescent="0.2">
      <c r="A13" s="42"/>
      <c r="B13" s="43"/>
      <c r="C13" s="43"/>
      <c r="D13" s="44" t="s">
        <v>15</v>
      </c>
      <c r="E13" s="44" t="s">
        <v>15</v>
      </c>
      <c r="F13" s="45" t="s">
        <v>16</v>
      </c>
      <c r="G13" s="44" t="s">
        <v>17</v>
      </c>
      <c r="H13" s="46" t="s">
        <v>18</v>
      </c>
    </row>
    <row r="14" spans="1:8" x14ac:dyDescent="0.2">
      <c r="A14" s="47"/>
      <c r="D14" s="1"/>
      <c r="E14" s="151"/>
      <c r="F14" s="146"/>
      <c r="G14" s="4"/>
      <c r="H14" s="147"/>
    </row>
    <row r="15" spans="1:8" x14ac:dyDescent="0.2">
      <c r="A15" s="49" t="s">
        <v>19</v>
      </c>
      <c r="B15" s="33"/>
      <c r="D15" s="145">
        <f>D59</f>
        <v>0</v>
      </c>
      <c r="E15" s="145">
        <f>E59</f>
        <v>0</v>
      </c>
      <c r="F15" s="3">
        <f>F59</f>
        <v>0</v>
      </c>
      <c r="G15" s="64">
        <f>F15</f>
        <v>0</v>
      </c>
      <c r="H15" s="76">
        <f>+D15-G15</f>
        <v>0</v>
      </c>
    </row>
    <row r="16" spans="1:8" ht="13.5" thickBot="1" x14ac:dyDescent="0.25">
      <c r="A16" s="50"/>
      <c r="B16" s="51"/>
      <c r="C16" s="51"/>
      <c r="D16" s="52"/>
      <c r="E16" s="52"/>
      <c r="F16" s="148"/>
      <c r="G16" s="67"/>
      <c r="H16" s="68"/>
    </row>
    <row r="17" spans="1:8" ht="13.5" thickTop="1" x14ac:dyDescent="0.2">
      <c r="A17" s="47"/>
      <c r="D17" s="54"/>
      <c r="E17" s="55" t="s">
        <v>7</v>
      </c>
      <c r="F17" s="39" t="s">
        <v>8</v>
      </c>
      <c r="G17" s="69" t="s">
        <v>9</v>
      </c>
      <c r="H17" s="70"/>
    </row>
    <row r="18" spans="1:8" x14ac:dyDescent="0.2">
      <c r="A18" s="203" t="s">
        <v>20</v>
      </c>
      <c r="B18" s="201"/>
      <c r="C18" s="204"/>
      <c r="D18" s="55" t="s">
        <v>11</v>
      </c>
      <c r="E18" s="55" t="s">
        <v>11</v>
      </c>
      <c r="F18" s="40" t="s">
        <v>12</v>
      </c>
      <c r="G18" s="71" t="s">
        <v>21</v>
      </c>
      <c r="H18" s="72" t="s">
        <v>14</v>
      </c>
    </row>
    <row r="19" spans="1:8" x14ac:dyDescent="0.2">
      <c r="A19" s="42"/>
      <c r="B19" s="43"/>
      <c r="C19" s="43"/>
      <c r="D19" s="56" t="s">
        <v>15</v>
      </c>
      <c r="E19" s="56" t="s">
        <v>15</v>
      </c>
      <c r="F19" s="45" t="s">
        <v>16</v>
      </c>
      <c r="G19" s="73" t="s">
        <v>17</v>
      </c>
      <c r="H19" s="74" t="s">
        <v>18</v>
      </c>
    </row>
    <row r="20" spans="1:8" x14ac:dyDescent="0.2">
      <c r="A20" s="47"/>
      <c r="B20" s="188"/>
      <c r="C20" s="188"/>
      <c r="D20" s="179"/>
      <c r="E20" s="179"/>
      <c r="F20" s="179"/>
      <c r="G20" s="180"/>
      <c r="H20" s="181"/>
    </row>
    <row r="21" spans="1:8" x14ac:dyDescent="0.2">
      <c r="A21" s="191" t="s">
        <v>112</v>
      </c>
      <c r="B21" s="192"/>
      <c r="C21" s="192"/>
      <c r="D21" s="57"/>
      <c r="E21" s="57"/>
      <c r="F21" s="57"/>
      <c r="G21" s="182"/>
      <c r="H21" s="70"/>
    </row>
    <row r="22" spans="1:8" x14ac:dyDescent="0.2">
      <c r="A22" s="47"/>
      <c r="B22" s="194" t="s">
        <v>23</v>
      </c>
      <c r="C22" s="195"/>
      <c r="D22" s="3">
        <v>0</v>
      </c>
      <c r="E22" s="3">
        <v>0</v>
      </c>
      <c r="F22" s="8">
        <v>0</v>
      </c>
      <c r="G22" s="64">
        <f t="shared" ref="G22:G27" si="0">F22</f>
        <v>0</v>
      </c>
      <c r="H22" s="76">
        <f t="shared" ref="H22:H27" si="1">+D22-G22</f>
        <v>0</v>
      </c>
    </row>
    <row r="23" spans="1:8" x14ac:dyDescent="0.2">
      <c r="A23" s="47"/>
      <c r="B23" s="189" t="s">
        <v>23</v>
      </c>
      <c r="C23" s="190"/>
      <c r="D23" s="4">
        <v>0</v>
      </c>
      <c r="E23" s="4">
        <v>0</v>
      </c>
      <c r="F23" s="8">
        <v>0</v>
      </c>
      <c r="G23" s="77">
        <f t="shared" si="0"/>
        <v>0</v>
      </c>
      <c r="H23" s="76">
        <f t="shared" si="1"/>
        <v>0</v>
      </c>
    </row>
    <row r="24" spans="1:8" x14ac:dyDescent="0.2">
      <c r="A24" s="47"/>
      <c r="B24" s="189" t="s">
        <v>23</v>
      </c>
      <c r="C24" s="190"/>
      <c r="D24" s="3">
        <v>0</v>
      </c>
      <c r="E24" s="4">
        <v>0</v>
      </c>
      <c r="F24" s="8">
        <v>0</v>
      </c>
      <c r="G24" s="77">
        <f t="shared" si="0"/>
        <v>0</v>
      </c>
      <c r="H24" s="76">
        <f t="shared" si="1"/>
        <v>0</v>
      </c>
    </row>
    <row r="25" spans="1:8" x14ac:dyDescent="0.2">
      <c r="A25" s="47"/>
      <c r="B25" s="189" t="s">
        <v>23</v>
      </c>
      <c r="C25" s="190"/>
      <c r="D25" s="3">
        <v>0</v>
      </c>
      <c r="E25" s="4">
        <v>0</v>
      </c>
      <c r="F25" s="8">
        <v>0</v>
      </c>
      <c r="G25" s="77">
        <f t="shared" si="0"/>
        <v>0</v>
      </c>
      <c r="H25" s="76">
        <f t="shared" si="1"/>
        <v>0</v>
      </c>
    </row>
    <row r="26" spans="1:8" x14ac:dyDescent="0.2">
      <c r="A26" s="47"/>
      <c r="B26" s="189" t="s">
        <v>23</v>
      </c>
      <c r="C26" s="190"/>
      <c r="D26" s="3">
        <v>0</v>
      </c>
      <c r="E26" s="4">
        <v>0</v>
      </c>
      <c r="F26" s="8">
        <v>0</v>
      </c>
      <c r="G26" s="77">
        <f t="shared" si="0"/>
        <v>0</v>
      </c>
      <c r="H26" s="76">
        <f t="shared" si="1"/>
        <v>0</v>
      </c>
    </row>
    <row r="27" spans="1:8" x14ac:dyDescent="0.2">
      <c r="A27" s="47"/>
      <c r="B27" s="189" t="s">
        <v>23</v>
      </c>
      <c r="C27" s="190"/>
      <c r="D27" s="3">
        <v>0</v>
      </c>
      <c r="E27" s="4">
        <v>0</v>
      </c>
      <c r="F27" s="9">
        <v>0</v>
      </c>
      <c r="G27" s="64">
        <f t="shared" si="0"/>
        <v>0</v>
      </c>
      <c r="H27" s="186">
        <f t="shared" si="1"/>
        <v>0</v>
      </c>
    </row>
    <row r="28" spans="1:8" x14ac:dyDescent="0.2">
      <c r="A28" s="47"/>
      <c r="B28" s="188"/>
      <c r="C28" s="188"/>
      <c r="D28" s="2"/>
      <c r="E28" s="155"/>
      <c r="F28" s="155"/>
      <c r="G28" s="178"/>
      <c r="H28" s="79"/>
    </row>
    <row r="29" spans="1:8" x14ac:dyDescent="0.2">
      <c r="A29" s="191" t="s">
        <v>24</v>
      </c>
      <c r="B29" s="192"/>
      <c r="C29" s="192"/>
      <c r="D29" s="2"/>
      <c r="E29" s="2"/>
      <c r="F29" s="2"/>
      <c r="G29" s="85"/>
      <c r="H29" s="79"/>
    </row>
    <row r="30" spans="1:8" x14ac:dyDescent="0.2">
      <c r="A30" s="49"/>
      <c r="B30" s="194" t="s">
        <v>25</v>
      </c>
      <c r="C30" s="195"/>
      <c r="D30" s="3">
        <v>0</v>
      </c>
      <c r="E30" s="3">
        <v>0</v>
      </c>
      <c r="F30" s="3">
        <v>0</v>
      </c>
      <c r="G30" s="64">
        <f t="shared" ref="G30:G37" si="2">F30</f>
        <v>0</v>
      </c>
      <c r="H30" s="76">
        <f t="shared" ref="H30:H37" si="3">+D30-G30</f>
        <v>0</v>
      </c>
    </row>
    <row r="31" spans="1:8" x14ac:dyDescent="0.2">
      <c r="A31" s="47"/>
      <c r="B31" s="189" t="s">
        <v>26</v>
      </c>
      <c r="C31" s="190"/>
      <c r="D31" s="4">
        <v>0</v>
      </c>
      <c r="E31" s="4">
        <v>0</v>
      </c>
      <c r="F31" s="8">
        <v>0</v>
      </c>
      <c r="G31" s="64">
        <f t="shared" si="2"/>
        <v>0</v>
      </c>
      <c r="H31" s="76">
        <f t="shared" si="3"/>
        <v>0</v>
      </c>
    </row>
    <row r="32" spans="1:8" x14ac:dyDescent="0.2">
      <c r="A32" s="47"/>
      <c r="B32" s="189" t="s">
        <v>27</v>
      </c>
      <c r="C32" s="190"/>
      <c r="D32" s="4">
        <v>0</v>
      </c>
      <c r="E32" s="4">
        <v>0</v>
      </c>
      <c r="F32" s="8">
        <v>0</v>
      </c>
      <c r="G32" s="64">
        <f t="shared" si="2"/>
        <v>0</v>
      </c>
      <c r="H32" s="76">
        <f t="shared" si="3"/>
        <v>0</v>
      </c>
    </row>
    <row r="33" spans="1:8" x14ac:dyDescent="0.2">
      <c r="A33" s="47"/>
      <c r="B33" s="189" t="s">
        <v>28</v>
      </c>
      <c r="C33" s="190"/>
      <c r="D33" s="4">
        <v>0</v>
      </c>
      <c r="E33" s="4">
        <v>0</v>
      </c>
      <c r="F33" s="8">
        <v>0</v>
      </c>
      <c r="G33" s="64">
        <f t="shared" ref="G33:G34" si="4">F33</f>
        <v>0</v>
      </c>
      <c r="H33" s="76">
        <f t="shared" ref="H33:H34" si="5">+D33-G33</f>
        <v>0</v>
      </c>
    </row>
    <row r="34" spans="1:8" x14ac:dyDescent="0.2">
      <c r="A34" s="47"/>
      <c r="B34" s="189" t="s">
        <v>29</v>
      </c>
      <c r="C34" s="190"/>
      <c r="D34" s="4">
        <v>0</v>
      </c>
      <c r="E34" s="4">
        <v>0</v>
      </c>
      <c r="F34" s="8">
        <v>0</v>
      </c>
      <c r="G34" s="64">
        <f t="shared" si="4"/>
        <v>0</v>
      </c>
      <c r="H34" s="76">
        <f t="shared" si="5"/>
        <v>0</v>
      </c>
    </row>
    <row r="35" spans="1:8" x14ac:dyDescent="0.2">
      <c r="A35" s="47"/>
      <c r="B35" s="189" t="s">
        <v>30</v>
      </c>
      <c r="C35" s="190"/>
      <c r="D35" s="4">
        <v>0</v>
      </c>
      <c r="E35" s="4">
        <v>0</v>
      </c>
      <c r="F35" s="9">
        <v>0</v>
      </c>
      <c r="G35" s="64">
        <f t="shared" si="2"/>
        <v>0</v>
      </c>
      <c r="H35" s="76">
        <f t="shared" si="3"/>
        <v>0</v>
      </c>
    </row>
    <row r="36" spans="1:8" x14ac:dyDescent="0.2">
      <c r="A36" s="47"/>
      <c r="B36" s="189" t="s">
        <v>31</v>
      </c>
      <c r="C36" s="190"/>
      <c r="D36" s="4">
        <v>0</v>
      </c>
      <c r="E36" s="4">
        <v>0</v>
      </c>
      <c r="F36" s="4">
        <v>0</v>
      </c>
      <c r="G36" s="64">
        <f t="shared" si="2"/>
        <v>0</v>
      </c>
      <c r="H36" s="76">
        <f t="shared" si="3"/>
        <v>0</v>
      </c>
    </row>
    <row r="37" spans="1:8" x14ac:dyDescent="0.2">
      <c r="A37" s="47"/>
      <c r="B37" s="189" t="s">
        <v>32</v>
      </c>
      <c r="C37" s="190"/>
      <c r="D37" s="3">
        <v>0</v>
      </c>
      <c r="E37" s="28">
        <v>0</v>
      </c>
      <c r="F37" s="28">
        <v>0</v>
      </c>
      <c r="G37" s="64">
        <f t="shared" si="2"/>
        <v>0</v>
      </c>
      <c r="H37" s="76">
        <f t="shared" si="3"/>
        <v>0</v>
      </c>
    </row>
    <row r="38" spans="1:8" x14ac:dyDescent="0.2">
      <c r="A38" s="47"/>
      <c r="B38" s="188"/>
      <c r="C38" s="188"/>
      <c r="D38" s="155"/>
      <c r="E38" s="155"/>
      <c r="F38" s="155"/>
      <c r="G38" s="178"/>
      <c r="H38" s="183"/>
    </row>
    <row r="39" spans="1:8" x14ac:dyDescent="0.2">
      <c r="A39" s="191" t="s">
        <v>33</v>
      </c>
      <c r="B39" s="192"/>
      <c r="C39" s="192"/>
      <c r="D39" s="2"/>
      <c r="E39" s="2"/>
      <c r="F39" s="2"/>
      <c r="G39" s="85"/>
      <c r="H39" s="79"/>
    </row>
    <row r="40" spans="1:8" x14ac:dyDescent="0.2">
      <c r="A40" s="47"/>
      <c r="B40" s="194" t="s">
        <v>94</v>
      </c>
      <c r="C40" s="195"/>
      <c r="D40" s="3">
        <v>0</v>
      </c>
      <c r="E40" s="3">
        <v>0</v>
      </c>
      <c r="F40" s="3">
        <v>0</v>
      </c>
      <c r="G40" s="64">
        <f>F40</f>
        <v>0</v>
      </c>
      <c r="H40" s="76">
        <f>+D40-G40</f>
        <v>0</v>
      </c>
    </row>
    <row r="41" spans="1:8" x14ac:dyDescent="0.2">
      <c r="A41" s="47"/>
      <c r="B41" s="189" t="s">
        <v>95</v>
      </c>
      <c r="C41" s="190"/>
      <c r="D41" s="3">
        <v>0</v>
      </c>
      <c r="E41" s="4">
        <v>0</v>
      </c>
      <c r="F41" s="2">
        <v>0</v>
      </c>
      <c r="G41" s="64">
        <f>F41</f>
        <v>0</v>
      </c>
      <c r="H41" s="76">
        <f>+D41-G41</f>
        <v>0</v>
      </c>
    </row>
    <row r="42" spans="1:8" x14ac:dyDescent="0.2">
      <c r="A42" s="47"/>
      <c r="B42" s="189" t="s">
        <v>96</v>
      </c>
      <c r="C42" s="190"/>
      <c r="D42" s="3">
        <v>0</v>
      </c>
      <c r="E42" s="3">
        <v>0</v>
      </c>
      <c r="F42" s="9">
        <v>0</v>
      </c>
      <c r="G42" s="64">
        <f>F42</f>
        <v>0</v>
      </c>
      <c r="H42" s="76">
        <f>+D42-G42</f>
        <v>0</v>
      </c>
    </row>
    <row r="43" spans="1:8" x14ac:dyDescent="0.2">
      <c r="A43" s="47"/>
      <c r="B43" s="189" t="s">
        <v>97</v>
      </c>
      <c r="C43" s="190"/>
      <c r="D43" s="3">
        <v>0</v>
      </c>
      <c r="E43" s="3">
        <v>0</v>
      </c>
      <c r="F43" s="9">
        <v>0</v>
      </c>
      <c r="G43" s="64">
        <f t="shared" ref="G43" si="6">F43</f>
        <v>0</v>
      </c>
      <c r="H43" s="76">
        <f t="shared" ref="H43" si="7">+D43-G43</f>
        <v>0</v>
      </c>
    </row>
    <row r="44" spans="1:8" x14ac:dyDescent="0.2">
      <c r="A44" s="47"/>
      <c r="B44" s="189" t="s">
        <v>92</v>
      </c>
      <c r="C44" s="190"/>
      <c r="D44" s="3">
        <v>0</v>
      </c>
      <c r="E44" s="3">
        <v>0</v>
      </c>
      <c r="F44" s="9">
        <v>0</v>
      </c>
      <c r="G44" s="64">
        <f t="shared" ref="G44:G49" si="8">F44</f>
        <v>0</v>
      </c>
      <c r="H44" s="76">
        <f t="shared" ref="H44:H49" si="9">+D44-G44</f>
        <v>0</v>
      </c>
    </row>
    <row r="45" spans="1:8" x14ac:dyDescent="0.2">
      <c r="A45" s="47"/>
      <c r="B45" s="189" t="s">
        <v>100</v>
      </c>
      <c r="C45" s="190"/>
      <c r="D45" s="3">
        <v>0</v>
      </c>
      <c r="E45" s="3">
        <v>0</v>
      </c>
      <c r="F45" s="9">
        <v>0</v>
      </c>
      <c r="G45" s="64">
        <f t="shared" si="8"/>
        <v>0</v>
      </c>
      <c r="H45" s="76">
        <f t="shared" si="9"/>
        <v>0</v>
      </c>
    </row>
    <row r="46" spans="1:8" x14ac:dyDescent="0.2">
      <c r="A46" s="47"/>
      <c r="B46" s="189" t="s">
        <v>98</v>
      </c>
      <c r="C46" s="190"/>
      <c r="D46" s="3">
        <v>0</v>
      </c>
      <c r="E46" s="3">
        <v>0</v>
      </c>
      <c r="F46" s="9">
        <v>0</v>
      </c>
      <c r="G46" s="64">
        <f t="shared" si="8"/>
        <v>0</v>
      </c>
      <c r="H46" s="76">
        <f t="shared" si="9"/>
        <v>0</v>
      </c>
    </row>
    <row r="47" spans="1:8" x14ac:dyDescent="0.2">
      <c r="A47" s="47"/>
      <c r="B47" s="189" t="s">
        <v>99</v>
      </c>
      <c r="C47" s="190"/>
      <c r="D47" s="3">
        <v>0</v>
      </c>
      <c r="E47" s="3">
        <v>0</v>
      </c>
      <c r="F47" s="9">
        <v>0</v>
      </c>
      <c r="G47" s="64">
        <f t="shared" si="8"/>
        <v>0</v>
      </c>
      <c r="H47" s="76">
        <f t="shared" si="9"/>
        <v>0</v>
      </c>
    </row>
    <row r="48" spans="1:8" x14ac:dyDescent="0.2">
      <c r="A48" s="47"/>
      <c r="B48" s="189" t="s">
        <v>93</v>
      </c>
      <c r="C48" s="190"/>
      <c r="D48" s="3">
        <v>0</v>
      </c>
      <c r="E48" s="3">
        <v>0</v>
      </c>
      <c r="F48" s="9">
        <v>0</v>
      </c>
      <c r="G48" s="64">
        <f t="shared" si="8"/>
        <v>0</v>
      </c>
      <c r="H48" s="76">
        <f t="shared" si="9"/>
        <v>0</v>
      </c>
    </row>
    <row r="49" spans="1:8" x14ac:dyDescent="0.2">
      <c r="A49" s="47"/>
      <c r="B49" s="189" t="s">
        <v>113</v>
      </c>
      <c r="C49" s="190"/>
      <c r="D49" s="4">
        <v>0</v>
      </c>
      <c r="E49" s="4">
        <v>0</v>
      </c>
      <c r="F49" s="4">
        <v>0</v>
      </c>
      <c r="G49" s="77">
        <f t="shared" si="8"/>
        <v>0</v>
      </c>
      <c r="H49" s="76">
        <f t="shared" si="9"/>
        <v>0</v>
      </c>
    </row>
    <row r="50" spans="1:8" x14ac:dyDescent="0.2">
      <c r="A50" s="47"/>
      <c r="B50" s="199"/>
      <c r="C50" s="199"/>
      <c r="D50" s="2"/>
      <c r="E50" s="2"/>
      <c r="F50" s="2"/>
      <c r="G50" s="85"/>
      <c r="H50" s="79"/>
    </row>
    <row r="51" spans="1:8" x14ac:dyDescent="0.2">
      <c r="A51" s="191" t="s">
        <v>34</v>
      </c>
      <c r="B51" s="192"/>
      <c r="C51" s="192"/>
      <c r="D51" s="2"/>
      <c r="E51" s="2"/>
      <c r="F51" s="2"/>
      <c r="G51" s="85"/>
      <c r="H51" s="79"/>
    </row>
    <row r="52" spans="1:8" x14ac:dyDescent="0.2">
      <c r="A52" s="47"/>
      <c r="B52" s="194" t="s">
        <v>35</v>
      </c>
      <c r="C52" s="195"/>
      <c r="D52" s="3">
        <v>0</v>
      </c>
      <c r="E52" s="3">
        <v>0</v>
      </c>
      <c r="F52" s="3">
        <v>0</v>
      </c>
      <c r="G52" s="64">
        <f t="shared" ref="G52:G53" si="10">F52</f>
        <v>0</v>
      </c>
      <c r="H52" s="65">
        <f t="shared" ref="H52:H53" si="11">+D52-G52</f>
        <v>0</v>
      </c>
    </row>
    <row r="53" spans="1:8" x14ac:dyDescent="0.2">
      <c r="A53" s="47"/>
      <c r="B53" s="189" t="s">
        <v>36</v>
      </c>
      <c r="C53" s="190"/>
      <c r="D53" s="3">
        <v>0</v>
      </c>
      <c r="E53" s="3">
        <v>0</v>
      </c>
      <c r="F53" s="9">
        <v>0</v>
      </c>
      <c r="G53" s="64">
        <f t="shared" si="10"/>
        <v>0</v>
      </c>
      <c r="H53" s="76">
        <f t="shared" si="11"/>
        <v>0</v>
      </c>
    </row>
    <row r="54" spans="1:8" x14ac:dyDescent="0.2">
      <c r="A54" s="47"/>
      <c r="B54" s="189" t="s">
        <v>37</v>
      </c>
      <c r="C54" s="190"/>
      <c r="D54" s="3">
        <v>0</v>
      </c>
      <c r="E54" s="3">
        <v>0</v>
      </c>
      <c r="F54" s="9">
        <v>0</v>
      </c>
      <c r="G54" s="64">
        <f t="shared" ref="G54:G55" si="12">F54</f>
        <v>0</v>
      </c>
      <c r="H54" s="76">
        <f t="shared" ref="H54:H55" si="13">+D54-G54</f>
        <v>0</v>
      </c>
    </row>
    <row r="55" spans="1:8" x14ac:dyDescent="0.2">
      <c r="A55" s="49" t="s">
        <v>38</v>
      </c>
      <c r="B55" s="189" t="s">
        <v>39</v>
      </c>
      <c r="C55" s="190"/>
      <c r="D55" s="3">
        <v>0</v>
      </c>
      <c r="E55" s="3">
        <v>0</v>
      </c>
      <c r="F55" s="9">
        <v>0</v>
      </c>
      <c r="G55" s="64">
        <f t="shared" si="12"/>
        <v>0</v>
      </c>
      <c r="H55" s="76">
        <f t="shared" si="13"/>
        <v>0</v>
      </c>
    </row>
    <row r="56" spans="1:8" x14ac:dyDescent="0.2">
      <c r="A56" s="47"/>
      <c r="B56" s="189" t="s">
        <v>39</v>
      </c>
      <c r="C56" s="190"/>
      <c r="D56" s="3">
        <v>0</v>
      </c>
      <c r="E56" s="3">
        <v>0</v>
      </c>
      <c r="F56" s="4">
        <v>0</v>
      </c>
      <c r="G56" s="64">
        <f>F56</f>
        <v>0</v>
      </c>
      <c r="H56" s="76">
        <f>+D56-G56</f>
        <v>0</v>
      </c>
    </row>
    <row r="57" spans="1:8" x14ac:dyDescent="0.2">
      <c r="A57" s="47"/>
      <c r="B57" s="188"/>
      <c r="C57" s="188"/>
      <c r="D57" s="155"/>
      <c r="E57" s="155"/>
      <c r="F57" s="2"/>
      <c r="G57" s="178"/>
      <c r="H57" s="183"/>
    </row>
    <row r="58" spans="1:8" x14ac:dyDescent="0.2">
      <c r="A58" s="47"/>
      <c r="B58" s="199"/>
      <c r="C58" s="199"/>
      <c r="D58" s="2"/>
      <c r="E58" s="2"/>
      <c r="F58" s="2"/>
      <c r="G58" s="2"/>
      <c r="H58" s="48"/>
    </row>
    <row r="59" spans="1:8" x14ac:dyDescent="0.2">
      <c r="A59" s="191" t="s">
        <v>40</v>
      </c>
      <c r="B59" s="192"/>
      <c r="C59" s="193"/>
      <c r="D59" s="64">
        <f>SUM(D22:D56)</f>
        <v>0</v>
      </c>
      <c r="E59" s="64">
        <f>SUM(E22:E56)</f>
        <v>0</v>
      </c>
      <c r="F59" s="64">
        <f>SUM(F22:F56)</f>
        <v>0</v>
      </c>
      <c r="G59" s="64">
        <f>SUM(G22:G56)</f>
        <v>0</v>
      </c>
      <c r="H59" s="65">
        <f>SUM(H22:H56)</f>
        <v>0</v>
      </c>
    </row>
    <row r="60" spans="1:8" ht="13.5" thickBot="1" x14ac:dyDescent="0.25">
      <c r="A60" s="59"/>
      <c r="B60" s="198"/>
      <c r="C60" s="198"/>
      <c r="D60" s="184"/>
      <c r="E60" s="184"/>
      <c r="F60" s="184"/>
      <c r="G60" s="184"/>
      <c r="H60" s="185"/>
    </row>
    <row r="61" spans="1:8" ht="14.25" thickTop="1" thickBot="1" x14ac:dyDescent="0.25">
      <c r="A61" s="34"/>
      <c r="B61" s="196" t="s">
        <v>101</v>
      </c>
      <c r="C61" s="196"/>
      <c r="D61" s="197"/>
      <c r="E61" s="207" t="s">
        <v>102</v>
      </c>
      <c r="F61" s="208"/>
      <c r="G61" s="208"/>
      <c r="H61" s="209"/>
    </row>
    <row r="62" spans="1:8" ht="13.5" thickTop="1" x14ac:dyDescent="0.2">
      <c r="A62" s="47"/>
      <c r="B62" s="210" t="s">
        <v>42</v>
      </c>
      <c r="C62" s="210"/>
      <c r="D62" s="211"/>
      <c r="E62" s="212" t="s">
        <v>103</v>
      </c>
      <c r="F62" s="213"/>
      <c r="G62" s="26" t="s">
        <v>103</v>
      </c>
      <c r="H62" s="16"/>
    </row>
    <row r="63" spans="1:8" x14ac:dyDescent="0.2">
      <c r="A63" s="47"/>
      <c r="B63" s="214" t="s">
        <v>107</v>
      </c>
      <c r="C63" s="214"/>
      <c r="D63" s="215"/>
      <c r="E63" s="216" t="s">
        <v>104</v>
      </c>
      <c r="F63" s="217"/>
      <c r="G63" s="218" t="s">
        <v>104</v>
      </c>
      <c r="H63" s="219"/>
    </row>
    <row r="64" spans="1:8"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114</v>
      </c>
      <c r="H65" s="227"/>
    </row>
    <row r="66" spans="1:8" x14ac:dyDescent="0.2">
      <c r="A66" s="47"/>
      <c r="B66" s="228" t="s">
        <v>49</v>
      </c>
      <c r="C66" s="228"/>
      <c r="D66" s="229"/>
      <c r="E66" s="222" t="s">
        <v>49</v>
      </c>
      <c r="F66" s="223"/>
      <c r="G66" s="205" t="s">
        <v>49</v>
      </c>
      <c r="H66" s="206"/>
    </row>
    <row r="67" spans="1:8" ht="13.5" thickBot="1" x14ac:dyDescent="0.25">
      <c r="A67" s="59"/>
      <c r="B67" s="230" t="s">
        <v>50</v>
      </c>
      <c r="C67" s="230"/>
      <c r="D67" s="231"/>
      <c r="E67" s="232" t="s">
        <v>50</v>
      </c>
      <c r="F67" s="233"/>
      <c r="G67" s="224" t="s">
        <v>50</v>
      </c>
      <c r="H67" s="225"/>
    </row>
    <row r="68" spans="1:8" ht="13.5" thickTop="1" x14ac:dyDescent="0.2">
      <c r="A68" s="7" t="s">
        <v>51</v>
      </c>
    </row>
  </sheetData>
  <mergeCells count="69">
    <mergeCell ref="G67:H67"/>
    <mergeCell ref="G64:H64"/>
    <mergeCell ref="G65:H65"/>
    <mergeCell ref="B66:D66"/>
    <mergeCell ref="E66:F66"/>
    <mergeCell ref="B67:D67"/>
    <mergeCell ref="E67:F67"/>
    <mergeCell ref="G9:H9"/>
    <mergeCell ref="A12:C12"/>
    <mergeCell ref="A18:C18"/>
    <mergeCell ref="G66:H66"/>
    <mergeCell ref="C9:D9"/>
    <mergeCell ref="E61:H61"/>
    <mergeCell ref="B62:D62"/>
    <mergeCell ref="E62:F62"/>
    <mergeCell ref="B63:D63"/>
    <mergeCell ref="E63:F63"/>
    <mergeCell ref="G63:H63"/>
    <mergeCell ref="B64:D64"/>
    <mergeCell ref="E64:F64"/>
    <mergeCell ref="B65:D65"/>
    <mergeCell ref="E65:F65"/>
    <mergeCell ref="A21:C21"/>
    <mergeCell ref="C7:H7"/>
    <mergeCell ref="A1:H1"/>
    <mergeCell ref="A2:H2"/>
    <mergeCell ref="A3:H3"/>
    <mergeCell ref="C5:H5"/>
    <mergeCell ref="B22:C22"/>
    <mergeCell ref="B23:C23"/>
    <mergeCell ref="B24:C24"/>
    <mergeCell ref="B25:C25"/>
    <mergeCell ref="B26:C26"/>
    <mergeCell ref="B27:C27"/>
    <mergeCell ref="A29:C29"/>
    <mergeCell ref="B30:C30"/>
    <mergeCell ref="B31:C31"/>
    <mergeCell ref="B28:C28"/>
    <mergeCell ref="B32:C32"/>
    <mergeCell ref="B33:C33"/>
    <mergeCell ref="B34:C34"/>
    <mergeCell ref="B35:C35"/>
    <mergeCell ref="B36:C36"/>
    <mergeCell ref="B61:D61"/>
    <mergeCell ref="B60:C60"/>
    <mergeCell ref="B57:C57"/>
    <mergeCell ref="B58:C58"/>
    <mergeCell ref="B48:C48"/>
    <mergeCell ref="B49:C49"/>
    <mergeCell ref="A51:C51"/>
    <mergeCell ref="B52:C52"/>
    <mergeCell ref="B53:C53"/>
    <mergeCell ref="B50:C50"/>
    <mergeCell ref="B20:C20"/>
    <mergeCell ref="B54:C54"/>
    <mergeCell ref="B55:C55"/>
    <mergeCell ref="B56:C56"/>
    <mergeCell ref="A59:C59"/>
    <mergeCell ref="B43:C43"/>
    <mergeCell ref="B44:C44"/>
    <mergeCell ref="B45:C45"/>
    <mergeCell ref="B46:C46"/>
    <mergeCell ref="B47:C47"/>
    <mergeCell ref="B37:C37"/>
    <mergeCell ref="A39:C39"/>
    <mergeCell ref="B40:C40"/>
    <mergeCell ref="B41:C41"/>
    <mergeCell ref="B42:C42"/>
    <mergeCell ref="B38:C38"/>
  </mergeCells>
  <phoneticPr fontId="0" type="noConversion"/>
  <pageMargins left="0.75" right="0.75" top="1" bottom="1" header="0.5" footer="0.5"/>
  <pageSetup scale="74"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8"/>
  <sheetViews>
    <sheetView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8.140625" style="7" customWidth="1"/>
    <col min="4" max="7" width="15.7109375" style="7" customWidth="1"/>
    <col min="8" max="8" width="20" style="7" customWidth="1"/>
    <col min="9" max="9" width="2.7109375" style="7" customWidth="1"/>
    <col min="10"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c r="H6" s="83"/>
    </row>
    <row r="7" spans="1:8" x14ac:dyDescent="0.2">
      <c r="B7" s="32" t="s">
        <v>3</v>
      </c>
      <c r="C7" s="238"/>
      <c r="D7" s="238"/>
      <c r="E7" s="238"/>
      <c r="F7" s="238"/>
      <c r="G7" s="238"/>
      <c r="H7" s="238"/>
    </row>
    <row r="9" spans="1:8" x14ac:dyDescent="0.2">
      <c r="B9" s="32" t="s">
        <v>4</v>
      </c>
      <c r="C9" s="202">
        <v>45931</v>
      </c>
      <c r="D9" s="202"/>
      <c r="E9" s="150"/>
      <c r="F9" s="32" t="s">
        <v>6</v>
      </c>
      <c r="G9" s="202">
        <v>45961</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1"/>
      <c r="H14" s="48"/>
    </row>
    <row r="15" spans="1:8" x14ac:dyDescent="0.2">
      <c r="A15" s="49" t="str">
        <f>Startup!A15</f>
        <v>Public Service Grant Funds Received</v>
      </c>
      <c r="B15" s="33"/>
      <c r="D15" s="64">
        <f>D59</f>
        <v>0</v>
      </c>
      <c r="E15" s="64">
        <f>E59</f>
        <v>0</v>
      </c>
      <c r="F15" s="29">
        <f>F59</f>
        <v>0</v>
      </c>
      <c r="G15" s="84">
        <f>Startup!G15+Oct!F15</f>
        <v>0</v>
      </c>
      <c r="H15" s="66">
        <f>+D15-G15</f>
        <v>0</v>
      </c>
    </row>
    <row r="16" spans="1:8" ht="13.5" thickBot="1" x14ac:dyDescent="0.25">
      <c r="A16" s="50"/>
      <c r="B16" s="51"/>
      <c r="C16" s="51"/>
      <c r="D16" s="67"/>
      <c r="E16" s="52"/>
      <c r="F16" s="53"/>
      <c r="G16" s="67"/>
      <c r="H16" s="68"/>
    </row>
    <row r="17" spans="1:10" ht="13.5" thickTop="1" x14ac:dyDescent="0.2">
      <c r="A17" s="47"/>
      <c r="D17" s="75"/>
      <c r="E17" s="55" t="s">
        <v>7</v>
      </c>
      <c r="F17" s="80" t="s">
        <v>53</v>
      </c>
      <c r="G17" s="69" t="s">
        <v>9</v>
      </c>
      <c r="H17" s="70"/>
    </row>
    <row r="18" spans="1:10" x14ac:dyDescent="0.2">
      <c r="A18" s="203" t="s">
        <v>20</v>
      </c>
      <c r="B18" s="201"/>
      <c r="C18" s="204"/>
      <c r="D18" s="71" t="s">
        <v>11</v>
      </c>
      <c r="E18" s="55" t="s">
        <v>11</v>
      </c>
      <c r="F18" s="81" t="s">
        <v>21</v>
      </c>
      <c r="G18" s="71" t="s">
        <v>21</v>
      </c>
      <c r="H18" s="171" t="s">
        <v>14</v>
      </c>
    </row>
    <row r="19" spans="1:10" x14ac:dyDescent="0.2">
      <c r="A19" s="42"/>
      <c r="B19" s="43"/>
      <c r="C19" s="43"/>
      <c r="D19" s="73" t="s">
        <v>15</v>
      </c>
      <c r="E19" s="56" t="s">
        <v>15</v>
      </c>
      <c r="F19" s="82" t="s">
        <v>55</v>
      </c>
      <c r="G19" s="73" t="s">
        <v>17</v>
      </c>
      <c r="H19" s="74" t="s">
        <v>18</v>
      </c>
    </row>
    <row r="20" spans="1:10" x14ac:dyDescent="0.2">
      <c r="A20" s="47"/>
      <c r="B20" s="188"/>
      <c r="C20" s="188"/>
      <c r="D20" s="180"/>
      <c r="E20" s="179"/>
      <c r="F20" s="179"/>
      <c r="G20" s="180"/>
      <c r="H20" s="181"/>
    </row>
    <row r="21" spans="1:10" x14ac:dyDescent="0.2">
      <c r="A21" s="191" t="s">
        <v>22</v>
      </c>
      <c r="B21" s="192"/>
      <c r="C21" s="192"/>
      <c r="D21" s="182"/>
      <c r="E21" s="57"/>
      <c r="F21" s="57"/>
      <c r="G21" s="182"/>
      <c r="H21" s="70"/>
    </row>
    <row r="22" spans="1:10" x14ac:dyDescent="0.2">
      <c r="A22" s="47"/>
      <c r="B22" s="234" t="str">
        <f>Startup!B22</f>
        <v>Salaries/Wages (1200)</v>
      </c>
      <c r="C22" s="235"/>
      <c r="D22" s="64">
        <f>Startup!D22</f>
        <v>0</v>
      </c>
      <c r="E22" s="156">
        <v>0</v>
      </c>
      <c r="F22" s="8">
        <v>0</v>
      </c>
      <c r="G22" s="64" cm="1">
        <f t="array" ref="G22">IF(E22=0,Startup!G22+F22,startupG22+F22)</f>
        <v>0</v>
      </c>
      <c r="H22" s="76">
        <f>IF(E22=0,D22-G22,E22-G22)</f>
        <v>0</v>
      </c>
      <c r="J22" s="7" t="s">
        <v>111</v>
      </c>
    </row>
    <row r="23" spans="1:10" x14ac:dyDescent="0.2">
      <c r="A23" s="47"/>
      <c r="B23" s="236" t="str">
        <f>Startup!B23</f>
        <v>Salaries/Wages (1200)</v>
      </c>
      <c r="C23" s="237"/>
      <c r="D23" s="64">
        <f>Startup!D23</f>
        <v>0</v>
      </c>
      <c r="E23" s="157">
        <v>0</v>
      </c>
      <c r="F23" s="8">
        <v>0</v>
      </c>
      <c r="G23" s="64" cm="1">
        <f t="array" ref="G23">IF(E23=0,Startup!G23+F23,startupG22+F23)</f>
        <v>0</v>
      </c>
      <c r="H23" s="76">
        <f t="shared" ref="H23:H27" si="0">IF(E23=0,D23-G23,E23-G23)</f>
        <v>0</v>
      </c>
    </row>
    <row r="24" spans="1:10" x14ac:dyDescent="0.2">
      <c r="A24" s="47"/>
      <c r="B24" s="236" t="str">
        <f>Startup!B24</f>
        <v>Salaries/Wages (1200)</v>
      </c>
      <c r="C24" s="237"/>
      <c r="D24" s="64">
        <f>Startup!D24</f>
        <v>0</v>
      </c>
      <c r="E24" s="157">
        <v>0</v>
      </c>
      <c r="F24" s="9">
        <v>0</v>
      </c>
      <c r="G24" s="64" cm="1">
        <f t="array" ref="G24">IF(E24=0,Startup!G24+F24,startupG22+F24)</f>
        <v>0</v>
      </c>
      <c r="H24" s="76">
        <f t="shared" si="0"/>
        <v>0</v>
      </c>
    </row>
    <row r="25" spans="1:10" x14ac:dyDescent="0.2">
      <c r="A25" s="47"/>
      <c r="B25" s="236" t="str">
        <f>Startup!B25</f>
        <v>Salaries/Wages (1200)</v>
      </c>
      <c r="C25" s="237"/>
      <c r="D25" s="64">
        <f>Startup!D25</f>
        <v>0</v>
      </c>
      <c r="E25" s="157">
        <v>0</v>
      </c>
      <c r="F25" s="4">
        <v>0</v>
      </c>
      <c r="G25" s="64" cm="1">
        <f t="array" ref="G25">IF(E25=0,Startup!G25+F25,startupG22+F25)</f>
        <v>0</v>
      </c>
      <c r="H25" s="76">
        <f t="shared" si="0"/>
        <v>0</v>
      </c>
    </row>
    <row r="26" spans="1:10" x14ac:dyDescent="0.2">
      <c r="A26" s="47"/>
      <c r="B26" s="236" t="str">
        <f>Startup!B26</f>
        <v>Salaries/Wages (1200)</v>
      </c>
      <c r="C26" s="237"/>
      <c r="D26" s="64">
        <f>Startup!D26</f>
        <v>0</v>
      </c>
      <c r="E26" s="157">
        <v>0</v>
      </c>
      <c r="F26" s="4">
        <v>0</v>
      </c>
      <c r="G26" s="64" cm="1">
        <f t="array" ref="G26">IF(E26=0,Startup!G26+F26,startupG22+F26)</f>
        <v>0</v>
      </c>
      <c r="H26" s="76">
        <f t="shared" si="0"/>
        <v>0</v>
      </c>
    </row>
    <row r="27" spans="1:10" x14ac:dyDescent="0.2">
      <c r="A27" s="47"/>
      <c r="B27" s="236" t="str">
        <f>Startup!B27</f>
        <v>Salaries/Wages (1200)</v>
      </c>
      <c r="C27" s="237"/>
      <c r="D27" s="64">
        <f>Startup!D27</f>
        <v>0</v>
      </c>
      <c r="E27" s="157">
        <v>0</v>
      </c>
      <c r="F27" s="9">
        <v>0</v>
      </c>
      <c r="G27" s="64" cm="1">
        <f t="array" ref="G27">IF(E27=0,Startup!G27+F27,startupG22+F27)</f>
        <v>0</v>
      </c>
      <c r="H27" s="76">
        <f t="shared" si="0"/>
        <v>0</v>
      </c>
    </row>
    <row r="28" spans="1:10" x14ac:dyDescent="0.2">
      <c r="A28" s="47"/>
      <c r="B28" s="188"/>
      <c r="C28" s="188"/>
      <c r="D28" s="85"/>
      <c r="E28" s="155"/>
      <c r="F28" s="155"/>
      <c r="G28" s="85"/>
      <c r="H28" s="79"/>
    </row>
    <row r="29" spans="1:10" x14ac:dyDescent="0.2">
      <c r="A29" s="191" t="s">
        <v>24</v>
      </c>
      <c r="B29" s="192"/>
      <c r="C29" s="192"/>
      <c r="D29" s="85"/>
      <c r="E29" s="2"/>
      <c r="F29" s="2"/>
      <c r="G29" s="85"/>
      <c r="H29" s="79"/>
    </row>
    <row r="30" spans="1:10" x14ac:dyDescent="0.2">
      <c r="A30" s="49"/>
      <c r="B30" s="234" t="str">
        <f>Startup!B30</f>
        <v>FICA and Med Tax (2101)</v>
      </c>
      <c r="C30" s="235"/>
      <c r="D30" s="64">
        <f>Startup!D30</f>
        <v>0</v>
      </c>
      <c r="E30" s="156">
        <v>0</v>
      </c>
      <c r="F30" s="8">
        <v>0</v>
      </c>
      <c r="G30" s="64" cm="1">
        <f t="array" ref="G30">IF(E30=0,Startup!G30+F30,startupG22+F30)</f>
        <v>0</v>
      </c>
      <c r="H30" s="76">
        <f>IF(E30=0,D30-G30,E30-G30)</f>
        <v>0</v>
      </c>
    </row>
    <row r="31" spans="1:10" x14ac:dyDescent="0.2">
      <c r="A31" s="47"/>
      <c r="B31" s="236" t="str">
        <f>Startup!B31</f>
        <v>Health Insurance (2304)</v>
      </c>
      <c r="C31" s="237"/>
      <c r="D31" s="64">
        <f>Startup!D31</f>
        <v>0</v>
      </c>
      <c r="E31" s="157">
        <v>0</v>
      </c>
      <c r="F31" s="4">
        <v>0</v>
      </c>
      <c r="G31" s="64" cm="1">
        <f t="array" ref="G31">IF(E31=0,Startup!G31+F31,startupG22+F31)</f>
        <v>0</v>
      </c>
      <c r="H31" s="76">
        <f t="shared" ref="H31:H37" si="1">IF(E31=0,D31-G31,E31-G31)</f>
        <v>0</v>
      </c>
    </row>
    <row r="32" spans="1:10" x14ac:dyDescent="0.2">
      <c r="A32" s="47"/>
      <c r="B32" s="236" t="str">
        <f>Startup!B32</f>
        <v>Retirement</v>
      </c>
      <c r="C32" s="237"/>
      <c r="D32" s="64">
        <f>Startup!D32</f>
        <v>0</v>
      </c>
      <c r="E32" s="157">
        <v>0</v>
      </c>
      <c r="F32" s="4">
        <v>0</v>
      </c>
      <c r="G32" s="64" cm="1">
        <f t="array" ref="G32">IF(E32=0,Startup!G32+F32,startupG22+F32)</f>
        <v>0</v>
      </c>
      <c r="H32" s="76">
        <f t="shared" si="1"/>
        <v>0</v>
      </c>
    </row>
    <row r="33" spans="1:8" x14ac:dyDescent="0.2">
      <c r="A33" s="47"/>
      <c r="B33" s="236" t="str">
        <f>Startup!B33</f>
        <v>Dental</v>
      </c>
      <c r="C33" s="237"/>
      <c r="D33" s="64">
        <f>Startup!D33</f>
        <v>0</v>
      </c>
      <c r="E33" s="157">
        <v>0</v>
      </c>
      <c r="F33" s="4">
        <v>0</v>
      </c>
      <c r="G33" s="64" cm="1">
        <f t="array" ref="G33">IF(E33=0,Startup!G33+F33,startupG22+F33)</f>
        <v>0</v>
      </c>
      <c r="H33" s="76">
        <f t="shared" si="1"/>
        <v>0</v>
      </c>
    </row>
    <row r="34" spans="1:8" x14ac:dyDescent="0.2">
      <c r="A34" s="47"/>
      <c r="B34" s="236" t="str">
        <f>Startup!B34</f>
        <v>Life Insurance</v>
      </c>
      <c r="C34" s="237"/>
      <c r="D34" s="64">
        <f>Startup!D34</f>
        <v>0</v>
      </c>
      <c r="E34" s="157">
        <v>0</v>
      </c>
      <c r="F34" s="4">
        <v>0</v>
      </c>
      <c r="G34" s="64" cm="1">
        <f t="array" ref="G34">IF(E34=0,Startup!G34+F34,startupG22+F34)</f>
        <v>0</v>
      </c>
      <c r="H34" s="76">
        <f t="shared" si="1"/>
        <v>0</v>
      </c>
    </row>
    <row r="35" spans="1:8" x14ac:dyDescent="0.2">
      <c r="A35" s="47"/>
      <c r="B35" s="236" t="str">
        <f>Startup!B35</f>
        <v>Worker's Compensation</v>
      </c>
      <c r="C35" s="237"/>
      <c r="D35" s="64">
        <f>Startup!D35</f>
        <v>0</v>
      </c>
      <c r="E35" s="157">
        <v>0</v>
      </c>
      <c r="F35" s="4">
        <v>0</v>
      </c>
      <c r="G35" s="64" cm="1">
        <f t="array" ref="G35">IF(E35=0,Startup!G35+F35,startupG22+F35)</f>
        <v>0</v>
      </c>
      <c r="H35" s="76">
        <f t="shared" si="1"/>
        <v>0</v>
      </c>
    </row>
    <row r="36" spans="1:8" x14ac:dyDescent="0.2">
      <c r="A36" s="47"/>
      <c r="B36" s="236" t="str">
        <f>Startup!B36</f>
        <v>Unemployment</v>
      </c>
      <c r="C36" s="237"/>
      <c r="D36" s="64">
        <f>Startup!D36</f>
        <v>0</v>
      </c>
      <c r="E36" s="157">
        <v>0</v>
      </c>
      <c r="F36" s="4">
        <v>0</v>
      </c>
      <c r="G36" s="64" cm="1">
        <f t="array" ref="G36">IF(E36=0,Startup!G36+F36,startupG22+F36)</f>
        <v>0</v>
      </c>
      <c r="H36" s="76">
        <f t="shared" si="1"/>
        <v>0</v>
      </c>
    </row>
    <row r="37" spans="1:8" x14ac:dyDescent="0.2">
      <c r="A37" s="47"/>
      <c r="B37" s="236" t="str">
        <f>Startup!B37</f>
        <v>Other (LT Disability)</v>
      </c>
      <c r="C37" s="237"/>
      <c r="D37" s="64">
        <f>Startup!D37</f>
        <v>0</v>
      </c>
      <c r="E37" s="158">
        <v>0</v>
      </c>
      <c r="F37" s="30">
        <v>0</v>
      </c>
      <c r="G37" s="64" cm="1">
        <f t="array" ref="G37">IF(E37=0,Startup!G37+F37,startupG22+F37)</f>
        <v>0</v>
      </c>
      <c r="H37" s="76">
        <f t="shared" si="1"/>
        <v>0</v>
      </c>
    </row>
    <row r="38" spans="1:8" x14ac:dyDescent="0.2">
      <c r="A38" s="47"/>
      <c r="B38" s="188"/>
      <c r="C38" s="188"/>
      <c r="D38" s="85"/>
      <c r="E38" s="155"/>
      <c r="F38" s="155"/>
      <c r="G38" s="85"/>
      <c r="H38" s="79"/>
    </row>
    <row r="39" spans="1:8" x14ac:dyDescent="0.2">
      <c r="A39" s="191" t="s">
        <v>33</v>
      </c>
      <c r="B39" s="192"/>
      <c r="C39" s="192"/>
      <c r="D39" s="85"/>
      <c r="E39" s="2"/>
      <c r="F39" s="2"/>
      <c r="G39" s="85"/>
      <c r="H39" s="79"/>
    </row>
    <row r="40" spans="1:8" x14ac:dyDescent="0.2">
      <c r="A40" s="47"/>
      <c r="B40" s="234" t="str">
        <f>Startup!B40</f>
        <v>Rent Occupancy</v>
      </c>
      <c r="C40" s="235"/>
      <c r="D40" s="64">
        <f>Startup!D40</f>
        <v>0</v>
      </c>
      <c r="E40" s="156">
        <v>0</v>
      </c>
      <c r="F40" s="3">
        <v>0</v>
      </c>
      <c r="G40" s="64" cm="1">
        <f t="array" ref="G40">IF(E40=0,Startup!G40+F40,startupG22+F40)</f>
        <v>0</v>
      </c>
      <c r="H40" s="76">
        <f>IF(E40=0,D40-G40,E40-G40)</f>
        <v>0</v>
      </c>
    </row>
    <row r="41" spans="1:8" x14ac:dyDescent="0.2">
      <c r="A41" s="47"/>
      <c r="B41" s="236" t="str">
        <f>Startup!B41</f>
        <v>Telephone</v>
      </c>
      <c r="C41" s="237"/>
      <c r="D41" s="64">
        <f>Startup!D41</f>
        <v>0</v>
      </c>
      <c r="E41" s="157">
        <v>0</v>
      </c>
      <c r="F41" s="4">
        <v>0</v>
      </c>
      <c r="G41" s="64" cm="1">
        <f t="array" ref="G41">IF(E41=0,Startup!G41+F41,startupG22+F41)</f>
        <v>0</v>
      </c>
      <c r="H41" s="76">
        <f t="shared" ref="H41:H49" si="2">IF(E41=0,D41-G41,E41-G41)</f>
        <v>0</v>
      </c>
    </row>
    <row r="42" spans="1:8" x14ac:dyDescent="0.2">
      <c r="A42" s="47"/>
      <c r="B42" s="236" t="str">
        <f>Startup!B42</f>
        <v>Utilities</v>
      </c>
      <c r="C42" s="237"/>
      <c r="D42" s="64">
        <f>Startup!D42</f>
        <v>0</v>
      </c>
      <c r="E42" s="156">
        <v>0</v>
      </c>
      <c r="F42" s="3">
        <v>0</v>
      </c>
      <c r="G42" s="64" cm="1">
        <f t="array" ref="G42">IF(E42=0,Startup!G42+F42,startupG22+F42)</f>
        <v>0</v>
      </c>
      <c r="H42" s="76">
        <f t="shared" si="2"/>
        <v>0</v>
      </c>
    </row>
    <row r="43" spans="1:8" x14ac:dyDescent="0.2">
      <c r="A43" s="47"/>
      <c r="B43" s="236" t="str">
        <f>Startup!B43</f>
        <v>Maintenance and Repairs</v>
      </c>
      <c r="C43" s="237"/>
      <c r="D43" s="64">
        <f>Startup!D43</f>
        <v>0</v>
      </c>
      <c r="E43" s="156">
        <v>0</v>
      </c>
      <c r="F43" s="3">
        <v>0</v>
      </c>
      <c r="G43" s="64" cm="1">
        <f t="array" ref="G43">IF(E43=0,Startup!G43+F43,startupG22+F43)</f>
        <v>0</v>
      </c>
      <c r="H43" s="76">
        <f t="shared" si="2"/>
        <v>0</v>
      </c>
    </row>
    <row r="44" spans="1:8" x14ac:dyDescent="0.2">
      <c r="A44" s="47"/>
      <c r="B44" s="236" t="str">
        <f>Startup!B44</f>
        <v>Local Milege</v>
      </c>
      <c r="C44" s="237"/>
      <c r="D44" s="64">
        <f>Startup!D44</f>
        <v>0</v>
      </c>
      <c r="E44" s="156">
        <v>0</v>
      </c>
      <c r="F44" s="3">
        <v>0</v>
      </c>
      <c r="G44" s="64" cm="1">
        <f t="array" ref="G44">IF(E44=0,Startup!G44+F44,startupG22+F44)</f>
        <v>0</v>
      </c>
      <c r="H44" s="76">
        <f t="shared" si="2"/>
        <v>0</v>
      </c>
    </row>
    <row r="45" spans="1:8" x14ac:dyDescent="0.2">
      <c r="A45" s="47"/>
      <c r="B45" s="236" t="str">
        <f>Startup!B45</f>
        <v>Office Supplies</v>
      </c>
      <c r="C45" s="237"/>
      <c r="D45" s="64">
        <f>Startup!D45</f>
        <v>0</v>
      </c>
      <c r="E45" s="156">
        <v>0</v>
      </c>
      <c r="F45" s="3">
        <v>0</v>
      </c>
      <c r="G45" s="64" cm="1">
        <f t="array" ref="G45">IF(E45=0,Startup!G45+F45,startupG22+F45)</f>
        <v>0</v>
      </c>
      <c r="H45" s="76">
        <f t="shared" si="2"/>
        <v>0</v>
      </c>
    </row>
    <row r="46" spans="1:8" x14ac:dyDescent="0.2">
      <c r="A46" s="47"/>
      <c r="B46" s="236" t="str">
        <f>Startup!B46</f>
        <v>Insurance Property and General Liability</v>
      </c>
      <c r="C46" s="237"/>
      <c r="D46" s="64">
        <f>Startup!D46</f>
        <v>0</v>
      </c>
      <c r="E46" s="156">
        <v>0</v>
      </c>
      <c r="F46" s="3">
        <v>0</v>
      </c>
      <c r="G46" s="64" cm="1">
        <f t="array" ref="G46">IF(E46=0,Startup!G46+F46,startupG22+F46)</f>
        <v>0</v>
      </c>
      <c r="H46" s="76">
        <f t="shared" si="2"/>
        <v>0</v>
      </c>
    </row>
    <row r="47" spans="1:8" x14ac:dyDescent="0.2">
      <c r="A47" s="47"/>
      <c r="B47" s="236" t="str">
        <f>Startup!B47</f>
        <v xml:space="preserve">Printing and Advertising </v>
      </c>
      <c r="C47" s="237"/>
      <c r="D47" s="64">
        <f>Startup!D47</f>
        <v>0</v>
      </c>
      <c r="E47" s="156">
        <v>0</v>
      </c>
      <c r="F47" s="3">
        <v>0</v>
      </c>
      <c r="G47" s="64" cm="1">
        <f t="array" ref="G47">IF(E47=0,Startup!G47+F47,startupG22+F47)</f>
        <v>0</v>
      </c>
      <c r="H47" s="76">
        <f t="shared" si="2"/>
        <v>0</v>
      </c>
    </row>
    <row r="48" spans="1:8" x14ac:dyDescent="0.2">
      <c r="A48" s="47"/>
      <c r="B48" s="236" t="str">
        <f>Startup!B48</f>
        <v>Postage</v>
      </c>
      <c r="C48" s="237"/>
      <c r="D48" s="64">
        <f>Startup!D48</f>
        <v>0</v>
      </c>
      <c r="E48" s="156">
        <v>0</v>
      </c>
      <c r="F48" s="3">
        <v>0</v>
      </c>
      <c r="G48" s="64" cm="1">
        <f t="array" ref="G48">IF(E48=0,Startup!G48+F48,startupG22+F48)</f>
        <v>0</v>
      </c>
      <c r="H48" s="76">
        <f t="shared" si="2"/>
        <v>0</v>
      </c>
    </row>
    <row r="49" spans="1:8" x14ac:dyDescent="0.2">
      <c r="A49" s="47"/>
      <c r="B49" s="236" t="str">
        <f>Startup!B49</f>
        <v>Professional Fees-1099 reimbursements</v>
      </c>
      <c r="C49" s="237"/>
      <c r="D49" s="64">
        <f>Startup!D49</f>
        <v>0</v>
      </c>
      <c r="E49" s="156">
        <v>0</v>
      </c>
      <c r="F49" s="3">
        <v>0</v>
      </c>
      <c r="G49" s="64" cm="1">
        <f t="array" ref="G49">IF(E49=0,Startup!G49+F49,startupG22+F49)</f>
        <v>0</v>
      </c>
      <c r="H49" s="76">
        <f t="shared" si="2"/>
        <v>0</v>
      </c>
    </row>
    <row r="50" spans="1:8" x14ac:dyDescent="0.2">
      <c r="A50" s="47"/>
      <c r="B50" s="188"/>
      <c r="C50" s="188"/>
      <c r="D50" s="85"/>
      <c r="E50" s="155"/>
      <c r="F50" s="155"/>
      <c r="G50" s="85"/>
      <c r="H50" s="79"/>
    </row>
    <row r="51" spans="1:8" x14ac:dyDescent="0.2">
      <c r="A51" s="191" t="s">
        <v>56</v>
      </c>
      <c r="B51" s="192"/>
      <c r="C51" s="192"/>
      <c r="D51" s="85"/>
      <c r="E51" s="2"/>
      <c r="F51" s="2"/>
      <c r="G51" s="85" t="s">
        <v>38</v>
      </c>
      <c r="H51" s="79"/>
    </row>
    <row r="52" spans="1:8" x14ac:dyDescent="0.2">
      <c r="A52" s="47"/>
      <c r="B52" s="234" t="str">
        <f>Startup!B52</f>
        <v>Client Rent</v>
      </c>
      <c r="C52" s="235"/>
      <c r="D52" s="64">
        <f>Startup!D52</f>
        <v>0</v>
      </c>
      <c r="E52" s="156">
        <v>0</v>
      </c>
      <c r="F52" s="28">
        <v>0</v>
      </c>
      <c r="G52" s="64" cm="1">
        <f t="array" ref="G52">IF(E52=0,Startup!G52+F52,startupG22+F52)</f>
        <v>0</v>
      </c>
      <c r="H52" s="76">
        <f>IF(E52=0,D52-G52,E52-G52)</f>
        <v>0</v>
      </c>
    </row>
    <row r="53" spans="1:8" x14ac:dyDescent="0.2">
      <c r="A53" s="47"/>
      <c r="B53" s="236" t="str">
        <f>Startup!B53</f>
        <v>Client Food</v>
      </c>
      <c r="C53" s="237"/>
      <c r="D53" s="64">
        <f>Startup!D53</f>
        <v>0</v>
      </c>
      <c r="E53" s="156">
        <v>0</v>
      </c>
      <c r="F53" s="30">
        <v>0</v>
      </c>
      <c r="G53" s="64" cm="1">
        <f t="array" ref="G53">IF(E53=0,Startup!G53+F53,startupG22+F53)</f>
        <v>0</v>
      </c>
      <c r="H53" s="76">
        <f t="shared" ref="H53:H56" si="3">IF(E53=0,D53-G53,E53-G53)</f>
        <v>0</v>
      </c>
    </row>
    <row r="54" spans="1:8" x14ac:dyDescent="0.2">
      <c r="A54" s="47"/>
      <c r="B54" s="236" t="str">
        <f>Startup!B54</f>
        <v>Client Medical</v>
      </c>
      <c r="C54" s="237"/>
      <c r="D54" s="64">
        <f>Startup!D54</f>
        <v>0</v>
      </c>
      <c r="E54" s="156">
        <v>0</v>
      </c>
      <c r="F54" s="30">
        <v>0</v>
      </c>
      <c r="G54" s="64" cm="1">
        <f t="array" ref="G54">IF(E54=0,Startup!G54+F54,startupG22+F54)</f>
        <v>0</v>
      </c>
      <c r="H54" s="76">
        <f t="shared" si="3"/>
        <v>0</v>
      </c>
    </row>
    <row r="55" spans="1:8" x14ac:dyDescent="0.2">
      <c r="A55" s="49" t="s">
        <v>38</v>
      </c>
      <c r="B55" s="236" t="str">
        <f>Startup!B55</f>
        <v>Client Other</v>
      </c>
      <c r="C55" s="237"/>
      <c r="D55" s="64">
        <f>Startup!D55</f>
        <v>0</v>
      </c>
      <c r="E55" s="156">
        <v>0</v>
      </c>
      <c r="F55" s="30">
        <v>0</v>
      </c>
      <c r="G55" s="64" cm="1">
        <f t="array" ref="G55">IF(E55=0,Startup!G55+F55,startupG22+F55)</f>
        <v>0</v>
      </c>
      <c r="H55" s="76">
        <f t="shared" si="3"/>
        <v>0</v>
      </c>
    </row>
    <row r="56" spans="1:8" x14ac:dyDescent="0.2">
      <c r="A56" s="47"/>
      <c r="B56" s="236" t="str">
        <f>Startup!B56</f>
        <v>Client Other</v>
      </c>
      <c r="C56" s="237"/>
      <c r="D56" s="64">
        <f>Startup!D56</f>
        <v>0</v>
      </c>
      <c r="E56" s="156">
        <v>0</v>
      </c>
      <c r="F56" s="28">
        <v>0</v>
      </c>
      <c r="G56" s="64" cm="1">
        <f t="array" ref="G56">IF(E56=0,Startup!G56+F56,startupG22+F56)</f>
        <v>0</v>
      </c>
      <c r="H56" s="76">
        <f t="shared" si="3"/>
        <v>0</v>
      </c>
    </row>
    <row r="57" spans="1:8" x14ac:dyDescent="0.2">
      <c r="A57" s="47"/>
      <c r="B57" s="188"/>
      <c r="C57" s="188"/>
      <c r="D57" s="85"/>
      <c r="E57" s="155"/>
      <c r="F57" s="2"/>
      <c r="G57" s="2"/>
      <c r="H57" s="48"/>
    </row>
    <row r="58" spans="1:8" x14ac:dyDescent="0.2">
      <c r="A58" s="47"/>
      <c r="B58" s="199"/>
      <c r="C58" s="199"/>
      <c r="D58" s="85"/>
      <c r="E58" s="2"/>
      <c r="F58" s="2"/>
      <c r="G58" s="2" t="s">
        <v>38</v>
      </c>
      <c r="H58" s="48"/>
    </row>
    <row r="59" spans="1:8" x14ac:dyDescent="0.2">
      <c r="A59" s="191" t="s">
        <v>40</v>
      </c>
      <c r="B59" s="192"/>
      <c r="C59" s="193"/>
      <c r="D59" s="64">
        <f>SUM(D22:D56)</f>
        <v>0</v>
      </c>
      <c r="E59" s="64">
        <f t="shared" ref="E59:F59" si="4">SUM(E22:E56)</f>
        <v>0</v>
      </c>
      <c r="F59" s="156">
        <f t="shared" si="4"/>
        <v>0</v>
      </c>
      <c r="G59" s="64">
        <f>SUM(G22:G56)</f>
        <v>0</v>
      </c>
      <c r="H59" s="65">
        <f>SUM(H22:H56)</f>
        <v>0</v>
      </c>
    </row>
    <row r="60" spans="1:8" ht="13.5" thickBot="1" x14ac:dyDescent="0.25">
      <c r="A60" s="59"/>
      <c r="B60" s="198"/>
      <c r="C60" s="198"/>
      <c r="D60" s="184"/>
      <c r="E60" s="184"/>
      <c r="F60" s="184"/>
      <c r="G60" s="184"/>
      <c r="H60" s="185"/>
    </row>
    <row r="61" spans="1:8" ht="14.25" thickTop="1" thickBot="1" x14ac:dyDescent="0.25">
      <c r="A61" s="34"/>
      <c r="B61" s="196" t="s">
        <v>101</v>
      </c>
      <c r="C61" s="196"/>
      <c r="D61" s="197"/>
      <c r="E61" s="207" t="s">
        <v>102</v>
      </c>
      <c r="F61" s="208"/>
      <c r="G61" s="208"/>
      <c r="H61" s="209"/>
    </row>
    <row r="62" spans="1:8" ht="13.5" thickTop="1" x14ac:dyDescent="0.2">
      <c r="A62" s="47"/>
      <c r="B62" s="210" t="s">
        <v>42</v>
      </c>
      <c r="C62" s="210"/>
      <c r="D62" s="211"/>
      <c r="E62" s="212" t="s">
        <v>103</v>
      </c>
      <c r="F62" s="213"/>
      <c r="G62" s="26" t="s">
        <v>103</v>
      </c>
      <c r="H62" s="16"/>
    </row>
    <row r="63" spans="1:8" x14ac:dyDescent="0.2">
      <c r="A63" s="47"/>
      <c r="B63" s="214" t="s">
        <v>107</v>
      </c>
      <c r="C63" s="214"/>
      <c r="D63" s="215"/>
      <c r="E63" s="216" t="s">
        <v>104</v>
      </c>
      <c r="F63" s="217"/>
      <c r="G63" s="218" t="s">
        <v>104</v>
      </c>
      <c r="H63" s="219"/>
    </row>
    <row r="64" spans="1:8"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47"/>
      <c r="B67" s="239" t="s">
        <v>50</v>
      </c>
      <c r="C67" s="239"/>
      <c r="D67" s="240"/>
      <c r="E67" s="232" t="s">
        <v>50</v>
      </c>
      <c r="F67" s="233"/>
      <c r="G67" s="224" t="s">
        <v>50</v>
      </c>
      <c r="H67" s="225"/>
    </row>
    <row r="68" spans="1:8" ht="13.5" thickTop="1" x14ac:dyDescent="0.2">
      <c r="A68" s="35" t="s">
        <v>51</v>
      </c>
      <c r="B68" s="35"/>
      <c r="C68" s="35"/>
      <c r="D68" s="35"/>
    </row>
  </sheetData>
  <mergeCells count="69">
    <mergeCell ref="A18:C18"/>
    <mergeCell ref="G64:H64"/>
    <mergeCell ref="E61:H61"/>
    <mergeCell ref="B62:D62"/>
    <mergeCell ref="E62:F62"/>
    <mergeCell ref="B63:D63"/>
    <mergeCell ref="E63:F63"/>
    <mergeCell ref="G63:H63"/>
    <mergeCell ref="B64:D64"/>
    <mergeCell ref="E64:F64"/>
    <mergeCell ref="A59:C59"/>
    <mergeCell ref="B61:D61"/>
    <mergeCell ref="B52:C52"/>
    <mergeCell ref="B53:C53"/>
    <mergeCell ref="B54:C54"/>
    <mergeCell ref="B55:C55"/>
    <mergeCell ref="G67:H67"/>
    <mergeCell ref="G66:H66"/>
    <mergeCell ref="G65:H65"/>
    <mergeCell ref="B67:D67"/>
    <mergeCell ref="E67:F67"/>
    <mergeCell ref="B65:D65"/>
    <mergeCell ref="E65:F65"/>
    <mergeCell ref="B66:D66"/>
    <mergeCell ref="E66:F66"/>
    <mergeCell ref="B56:C56"/>
    <mergeCell ref="B57:C57"/>
    <mergeCell ref="B58:C58"/>
    <mergeCell ref="B60:C60"/>
    <mergeCell ref="A1:H1"/>
    <mergeCell ref="A2:H2"/>
    <mergeCell ref="A12:C12"/>
    <mergeCell ref="A3:H3"/>
    <mergeCell ref="G9:H9"/>
    <mergeCell ref="C9:D9"/>
    <mergeCell ref="C5:H5"/>
    <mergeCell ref="C7:H7"/>
    <mergeCell ref="A51:C51"/>
    <mergeCell ref="B49:C49"/>
    <mergeCell ref="B48:C48"/>
    <mergeCell ref="B47:C47"/>
    <mergeCell ref="B46:C46"/>
    <mergeCell ref="B45:C45"/>
    <mergeCell ref="B44:C44"/>
    <mergeCell ref="B43:C43"/>
    <mergeCell ref="B42:C42"/>
    <mergeCell ref="B41:C41"/>
    <mergeCell ref="B30:C30"/>
    <mergeCell ref="B40:C40"/>
    <mergeCell ref="A39:C39"/>
    <mergeCell ref="B37:C37"/>
    <mergeCell ref="B36:C36"/>
    <mergeCell ref="B35:C35"/>
    <mergeCell ref="A21:C21"/>
    <mergeCell ref="B20:C20"/>
    <mergeCell ref="B28:C28"/>
    <mergeCell ref="B38:C38"/>
    <mergeCell ref="B50:C50"/>
    <mergeCell ref="A29:C29"/>
    <mergeCell ref="B22:C22"/>
    <mergeCell ref="B23:C23"/>
    <mergeCell ref="B24:C24"/>
    <mergeCell ref="B25:C25"/>
    <mergeCell ref="B26:C26"/>
    <mergeCell ref="B27:C27"/>
    <mergeCell ref="B34:C34"/>
    <mergeCell ref="B33:C33"/>
    <mergeCell ref="B32:C32"/>
    <mergeCell ref="B31:C31"/>
  </mergeCells>
  <phoneticPr fontId="0" type="noConversion"/>
  <pageMargins left="0.5" right="0.5" top="0.25" bottom="0.5" header="0.5" footer="0.5"/>
  <pageSetup scale="8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8"/>
  <sheetViews>
    <sheetView zoomScale="90" zoomScaleNormal="90" workbookViewId="0">
      <selection activeCell="G9" sqref="G9:H9"/>
    </sheetView>
  </sheetViews>
  <sheetFormatPr defaultColWidth="9.140625" defaultRowHeight="12.75" x14ac:dyDescent="0.2"/>
  <cols>
    <col min="1" max="1" width="2.7109375" style="7" customWidth="1"/>
    <col min="2" max="2" width="15.7109375" style="7" customWidth="1"/>
    <col min="3" max="3" width="18.42578125" style="7" customWidth="1"/>
    <col min="4" max="6" width="15.7109375" style="7" customWidth="1"/>
    <col min="7" max="7" width="17.140625" style="7" customWidth="1"/>
    <col min="8" max="8" width="18.7109375"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row>
    <row r="7" spans="1:8" x14ac:dyDescent="0.2">
      <c r="B7" s="32" t="s">
        <v>3</v>
      </c>
      <c r="C7" s="238"/>
      <c r="D7" s="238"/>
      <c r="E7" s="238"/>
      <c r="F7" s="238"/>
      <c r="G7" s="238"/>
      <c r="H7" s="238"/>
    </row>
    <row r="9" spans="1:8" x14ac:dyDescent="0.2">
      <c r="B9" s="32" t="s">
        <v>4</v>
      </c>
      <c r="C9" s="202">
        <v>45962</v>
      </c>
      <c r="D9" s="202"/>
      <c r="E9" s="150"/>
      <c r="F9" s="32" t="s">
        <v>6</v>
      </c>
      <c r="G9" s="202">
        <v>45991</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1"/>
      <c r="H14" s="48"/>
    </row>
    <row r="15" spans="1:8" x14ac:dyDescent="0.2">
      <c r="A15" s="49" t="s">
        <v>58</v>
      </c>
      <c r="B15" s="33"/>
      <c r="D15" s="64">
        <f>D59</f>
        <v>0</v>
      </c>
      <c r="E15" s="64">
        <f>E59</f>
        <v>0</v>
      </c>
      <c r="F15" s="29">
        <v>0</v>
      </c>
      <c r="G15" s="84">
        <f>Oct!G15+Nov!F15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180"/>
      <c r="E20" s="179"/>
      <c r="F20" s="179"/>
      <c r="G20" s="180"/>
      <c r="H20" s="181"/>
    </row>
    <row r="21" spans="1:8" x14ac:dyDescent="0.2">
      <c r="A21" s="49" t="s">
        <v>22</v>
      </c>
      <c r="B21" s="33"/>
      <c r="D21" s="182"/>
      <c r="E21" s="57"/>
      <c r="F21" s="57"/>
      <c r="G21" s="182"/>
      <c r="H21" s="70"/>
    </row>
    <row r="22" spans="1:8" x14ac:dyDescent="0.2">
      <c r="A22" s="47"/>
      <c r="B22" s="172" t="str">
        <f>Oct!B22</f>
        <v>Salaries/Wages (1200)</v>
      </c>
      <c r="C22" s="58"/>
      <c r="D22" s="64">
        <f>Oct!D22</f>
        <v>0</v>
      </c>
      <c r="E22" s="156">
        <f>Oct!E22</f>
        <v>0</v>
      </c>
      <c r="F22" s="8">
        <v>0</v>
      </c>
      <c r="G22" s="64">
        <f>IF(E22=0,Oct!G22+F22,Oct!G22+F22)</f>
        <v>0</v>
      </c>
      <c r="H22" s="76">
        <f>IF(E22=0,D22-G22,E22-G22)</f>
        <v>0</v>
      </c>
    </row>
    <row r="23" spans="1:8" x14ac:dyDescent="0.2">
      <c r="A23" s="47"/>
      <c r="B23" s="172" t="str">
        <f>Oct!B23</f>
        <v>Salaries/Wages (1200)</v>
      </c>
      <c r="C23" s="6"/>
      <c r="D23" s="64">
        <f>Oct!D23</f>
        <v>0</v>
      </c>
      <c r="E23" s="156">
        <f>Oct!E23</f>
        <v>0</v>
      </c>
      <c r="F23" s="8">
        <v>0</v>
      </c>
      <c r="G23" s="64">
        <f>IF(E23=0,Oct!G23+F23,Oct!G23+F23)</f>
        <v>0</v>
      </c>
      <c r="H23" s="76">
        <f t="shared" ref="H23:H27" si="0">IF(E23=0,D23-G23,E23-G23)</f>
        <v>0</v>
      </c>
    </row>
    <row r="24" spans="1:8" x14ac:dyDescent="0.2">
      <c r="A24" s="47"/>
      <c r="B24" s="172" t="str">
        <f>Oct!B24</f>
        <v>Salaries/Wages (1200)</v>
      </c>
      <c r="C24" s="5"/>
      <c r="D24" s="64">
        <f>Oct!D24</f>
        <v>0</v>
      </c>
      <c r="E24" s="156">
        <f>Oct!E24</f>
        <v>0</v>
      </c>
      <c r="F24" s="9">
        <v>0</v>
      </c>
      <c r="G24" s="64">
        <f>IF(E24=0,Oct!G24+F24,Oct!G24+F24)</f>
        <v>0</v>
      </c>
      <c r="H24" s="76">
        <f t="shared" si="0"/>
        <v>0</v>
      </c>
    </row>
    <row r="25" spans="1:8" x14ac:dyDescent="0.2">
      <c r="A25" s="47"/>
      <c r="B25" s="172" t="str">
        <f>Oct!B25</f>
        <v>Salaries/Wages (1200)</v>
      </c>
      <c r="C25" s="5"/>
      <c r="D25" s="64">
        <f>Oct!D25</f>
        <v>0</v>
      </c>
      <c r="E25" s="156">
        <f>Oct!E25</f>
        <v>0</v>
      </c>
      <c r="F25" s="4">
        <v>0</v>
      </c>
      <c r="G25" s="64">
        <f>IF(E25=0,Oct!G25+F25,Oct!G25+F25)</f>
        <v>0</v>
      </c>
      <c r="H25" s="76">
        <f t="shared" si="0"/>
        <v>0</v>
      </c>
    </row>
    <row r="26" spans="1:8" x14ac:dyDescent="0.2">
      <c r="A26" s="47"/>
      <c r="B26" s="172" t="str">
        <f>Oct!B26</f>
        <v>Salaries/Wages (1200)</v>
      </c>
      <c r="C26" s="5"/>
      <c r="D26" s="64">
        <f>Oct!D26</f>
        <v>0</v>
      </c>
      <c r="E26" s="156">
        <f>Oct!E26</f>
        <v>0</v>
      </c>
      <c r="F26" s="4">
        <v>0</v>
      </c>
      <c r="G26" s="64">
        <f>IF(E26=0,Oct!G26+F26,Oct!G26+F26)</f>
        <v>0</v>
      </c>
      <c r="H26" s="76">
        <f t="shared" si="0"/>
        <v>0</v>
      </c>
    </row>
    <row r="27" spans="1:8" x14ac:dyDescent="0.2">
      <c r="A27" s="47"/>
      <c r="B27" s="172" t="str">
        <f>Oct!B27</f>
        <v>Salaries/Wages (1200)</v>
      </c>
      <c r="C27" s="5"/>
      <c r="D27" s="64">
        <f>Oct!D27</f>
        <v>0</v>
      </c>
      <c r="E27" s="156">
        <f>Oct!E27</f>
        <v>0</v>
      </c>
      <c r="F27" s="9">
        <v>0</v>
      </c>
      <c r="G27" s="64">
        <f>IF(E27=0,Oct!G27+F27,Oct!G27+F27)</f>
        <v>0</v>
      </c>
      <c r="H27" s="76">
        <f t="shared" si="0"/>
        <v>0</v>
      </c>
    </row>
    <row r="28" spans="1:8" x14ac:dyDescent="0.2">
      <c r="A28" s="47"/>
      <c r="D28" s="85"/>
      <c r="E28" s="155"/>
      <c r="F28" s="155"/>
      <c r="G28" s="85"/>
      <c r="H28" s="79"/>
    </row>
    <row r="29" spans="1:8" x14ac:dyDescent="0.2">
      <c r="A29" s="49" t="s">
        <v>24</v>
      </c>
      <c r="B29" s="33"/>
      <c r="D29" s="85"/>
      <c r="E29" s="2"/>
      <c r="F29" s="2"/>
      <c r="G29" s="85"/>
      <c r="H29" s="79"/>
    </row>
    <row r="30" spans="1:8" x14ac:dyDescent="0.2">
      <c r="A30" s="49"/>
      <c r="B30" s="172" t="str">
        <f>Oct!B30</f>
        <v>FICA and Med Tax (2101)</v>
      </c>
      <c r="C30" s="31"/>
      <c r="D30" s="64">
        <f>Oct!D30</f>
        <v>0</v>
      </c>
      <c r="E30" s="156">
        <f>Oct!E30</f>
        <v>0</v>
      </c>
      <c r="F30" s="8">
        <v>0</v>
      </c>
      <c r="G30" s="64">
        <f>IF(E30=0,Oct!G30+F30,Oct!G30+F30)</f>
        <v>0</v>
      </c>
      <c r="H30" s="76">
        <f>IF(E30=0,D30-G30,E30-G30)</f>
        <v>0</v>
      </c>
    </row>
    <row r="31" spans="1:8" x14ac:dyDescent="0.2">
      <c r="A31" s="47"/>
      <c r="B31" s="172" t="str">
        <f>Oct!B31</f>
        <v>Health Insurance (2304)</v>
      </c>
      <c r="D31" s="64">
        <f>Oct!D31</f>
        <v>0</v>
      </c>
      <c r="E31" s="156">
        <f>Oct!E31</f>
        <v>0</v>
      </c>
      <c r="F31" s="4">
        <v>0</v>
      </c>
      <c r="G31" s="64">
        <f>IF(E31=0,Oct!G31+F31,Oct!G31+F31)</f>
        <v>0</v>
      </c>
      <c r="H31" s="76">
        <f t="shared" ref="H31:H37" si="1">IF(E31=0,D31-G31,E31-G31)</f>
        <v>0</v>
      </c>
    </row>
    <row r="32" spans="1:8" x14ac:dyDescent="0.2">
      <c r="A32" s="47"/>
      <c r="B32" s="172" t="str">
        <f>Oct!B32</f>
        <v>Retirement</v>
      </c>
      <c r="C32" s="6"/>
      <c r="D32" s="64">
        <f>Oct!D32</f>
        <v>0</v>
      </c>
      <c r="E32" s="156">
        <f>Oct!E32</f>
        <v>0</v>
      </c>
      <c r="F32" s="4">
        <v>0</v>
      </c>
      <c r="G32" s="64">
        <f>IF(E32=0,Oct!G32+F32,Oct!G32+F32)</f>
        <v>0</v>
      </c>
      <c r="H32" s="76">
        <f t="shared" si="1"/>
        <v>0</v>
      </c>
    </row>
    <row r="33" spans="1:8" x14ac:dyDescent="0.2">
      <c r="A33" s="47"/>
      <c r="B33" s="172" t="str">
        <f>Oct!B33</f>
        <v>Dental</v>
      </c>
      <c r="C33" s="6"/>
      <c r="D33" s="64">
        <f>Oct!D33</f>
        <v>0</v>
      </c>
      <c r="E33" s="156">
        <f>Oct!E33</f>
        <v>0</v>
      </c>
      <c r="F33" s="4">
        <v>0</v>
      </c>
      <c r="G33" s="64">
        <f>IF(E33=0,Oct!G33+F33,Oct!G33+F33)</f>
        <v>0</v>
      </c>
      <c r="H33" s="76">
        <f t="shared" si="1"/>
        <v>0</v>
      </c>
    </row>
    <row r="34" spans="1:8" x14ac:dyDescent="0.2">
      <c r="A34" s="47"/>
      <c r="B34" s="172" t="str">
        <f>Oct!B34</f>
        <v>Life Insurance</v>
      </c>
      <c r="C34" s="6"/>
      <c r="D34" s="64">
        <f>Oct!D34</f>
        <v>0</v>
      </c>
      <c r="E34" s="156">
        <f>Oct!E34</f>
        <v>0</v>
      </c>
      <c r="F34" s="4">
        <v>0</v>
      </c>
      <c r="G34" s="64">
        <f>IF(E34=0,Oct!G34+F34,Oct!G34+F34)</f>
        <v>0</v>
      </c>
      <c r="H34" s="76">
        <f t="shared" si="1"/>
        <v>0</v>
      </c>
    </row>
    <row r="35" spans="1:8" x14ac:dyDescent="0.2">
      <c r="A35" s="47"/>
      <c r="B35" s="172" t="str">
        <f>Oct!B35</f>
        <v>Worker's Compensation</v>
      </c>
      <c r="C35" s="6"/>
      <c r="D35" s="64">
        <f>Oct!D35</f>
        <v>0</v>
      </c>
      <c r="E35" s="156">
        <f>Oct!E35</f>
        <v>0</v>
      </c>
      <c r="F35" s="4">
        <v>0</v>
      </c>
      <c r="G35" s="64">
        <f>IF(E35=0,Oct!G35+F35,Oct!G35+F35)</f>
        <v>0</v>
      </c>
      <c r="H35" s="76">
        <f t="shared" si="1"/>
        <v>0</v>
      </c>
    </row>
    <row r="36" spans="1:8" x14ac:dyDescent="0.2">
      <c r="A36" s="47"/>
      <c r="B36" s="172" t="str">
        <f>Oct!B36</f>
        <v>Unemployment</v>
      </c>
      <c r="C36" s="6"/>
      <c r="D36" s="64">
        <f>Oct!D36</f>
        <v>0</v>
      </c>
      <c r="E36" s="156">
        <f>Oct!E36</f>
        <v>0</v>
      </c>
      <c r="F36" s="4">
        <v>0</v>
      </c>
      <c r="G36" s="64">
        <f>IF(E36=0,Oct!G36+F36,Oct!G36+F36)</f>
        <v>0</v>
      </c>
      <c r="H36" s="76">
        <f t="shared" si="1"/>
        <v>0</v>
      </c>
    </row>
    <row r="37" spans="1:8" x14ac:dyDescent="0.2">
      <c r="A37" s="47"/>
      <c r="B37" s="172" t="str">
        <f>Oct!B37</f>
        <v>Other (LT Disability)</v>
      </c>
      <c r="C37" s="58"/>
      <c r="D37" s="64">
        <f>Oct!D37</f>
        <v>0</v>
      </c>
      <c r="E37" s="156">
        <f>Oct!E37</f>
        <v>0</v>
      </c>
      <c r="F37" s="30">
        <v>0</v>
      </c>
      <c r="G37" s="64">
        <f>IF(E37=0,Oct!G37+F37,Oct!G37+F37)</f>
        <v>0</v>
      </c>
      <c r="H37" s="76">
        <f t="shared" si="1"/>
        <v>0</v>
      </c>
    </row>
    <row r="38" spans="1:8" x14ac:dyDescent="0.2">
      <c r="A38" s="47"/>
      <c r="D38" s="85"/>
      <c r="E38" s="155"/>
      <c r="F38" s="155"/>
      <c r="G38" s="85"/>
      <c r="H38" s="79"/>
    </row>
    <row r="39" spans="1:8" x14ac:dyDescent="0.2">
      <c r="A39" s="49" t="s">
        <v>33</v>
      </c>
      <c r="B39" s="33"/>
      <c r="D39" s="85"/>
      <c r="E39" s="2"/>
      <c r="F39" s="2"/>
      <c r="G39" s="85"/>
      <c r="H39" s="79"/>
    </row>
    <row r="40" spans="1:8" x14ac:dyDescent="0.2">
      <c r="A40" s="47"/>
      <c r="B40" s="172" t="str">
        <f>Oct!B40</f>
        <v>Rent Occupancy</v>
      </c>
      <c r="D40" s="64">
        <f>Oct!D40</f>
        <v>0</v>
      </c>
      <c r="E40" s="156">
        <f>Oct!E40</f>
        <v>0</v>
      </c>
      <c r="F40" s="3">
        <v>0</v>
      </c>
      <c r="G40" s="64">
        <f>IF(E40=0,Oct!G40+F40,Oct!G40+F40)</f>
        <v>0</v>
      </c>
      <c r="H40" s="76">
        <f>IF(E40=0,D40-G40,E40-G40)</f>
        <v>0</v>
      </c>
    </row>
    <row r="41" spans="1:8" x14ac:dyDescent="0.2">
      <c r="A41" s="47"/>
      <c r="B41" s="172" t="str">
        <f>Oct!B41</f>
        <v>Telephone</v>
      </c>
      <c r="C41" s="6"/>
      <c r="D41" s="64">
        <f>Oct!D41</f>
        <v>0</v>
      </c>
      <c r="E41" s="156">
        <f>Oct!E41</f>
        <v>0</v>
      </c>
      <c r="F41" s="4">
        <v>0</v>
      </c>
      <c r="G41" s="64">
        <f>IF(E41=0,Oct!G41+F41,Oct!G41+F41)</f>
        <v>0</v>
      </c>
      <c r="H41" s="76">
        <f t="shared" ref="H41:H49" si="2">IF(E41=0,D41-G41,E41-G41)</f>
        <v>0</v>
      </c>
    </row>
    <row r="42" spans="1:8" x14ac:dyDescent="0.2">
      <c r="A42" s="47"/>
      <c r="B42" s="172" t="str">
        <f>Oct!B42</f>
        <v>Utilities</v>
      </c>
      <c r="C42" s="6"/>
      <c r="D42" s="64">
        <f>Oct!D42</f>
        <v>0</v>
      </c>
      <c r="E42" s="156">
        <f>Oct!E42</f>
        <v>0</v>
      </c>
      <c r="F42" s="4">
        <v>0</v>
      </c>
      <c r="G42" s="64">
        <f>IF(E42=0,Oct!G42+F42,Oct!G42+F42)</f>
        <v>0</v>
      </c>
      <c r="H42" s="76">
        <f t="shared" si="2"/>
        <v>0</v>
      </c>
    </row>
    <row r="43" spans="1:8" x14ac:dyDescent="0.2">
      <c r="A43" s="47"/>
      <c r="B43" s="172" t="str">
        <f>Oct!B43</f>
        <v>Maintenance and Repairs</v>
      </c>
      <c r="C43" s="58"/>
      <c r="D43" s="64">
        <f>Oct!D43</f>
        <v>0</v>
      </c>
      <c r="E43" s="156">
        <f>Oct!E43</f>
        <v>0</v>
      </c>
      <c r="F43" s="3">
        <v>0</v>
      </c>
      <c r="G43" s="64">
        <f>IF(E43=0,Oct!G43+F43,Oct!G43+F43)</f>
        <v>0</v>
      </c>
      <c r="H43" s="76">
        <f t="shared" si="2"/>
        <v>0</v>
      </c>
    </row>
    <row r="44" spans="1:8" x14ac:dyDescent="0.2">
      <c r="A44" s="47"/>
      <c r="B44" s="172" t="str">
        <f>Oct!B44</f>
        <v>Local Milege</v>
      </c>
      <c r="C44" s="58"/>
      <c r="D44" s="64">
        <f>Oct!D44</f>
        <v>0</v>
      </c>
      <c r="E44" s="156">
        <f>Oct!E44</f>
        <v>0</v>
      </c>
      <c r="F44" s="3">
        <v>0</v>
      </c>
      <c r="G44" s="64">
        <f>IF(E44=0,Oct!G44+F44,Oct!G44+F44)</f>
        <v>0</v>
      </c>
      <c r="H44" s="76">
        <f t="shared" si="2"/>
        <v>0</v>
      </c>
    </row>
    <row r="45" spans="1:8" x14ac:dyDescent="0.2">
      <c r="A45" s="47"/>
      <c r="B45" s="172" t="str">
        <f>Oct!B45</f>
        <v>Office Supplies</v>
      </c>
      <c r="C45" s="58"/>
      <c r="D45" s="64">
        <f>Oct!D45</f>
        <v>0</v>
      </c>
      <c r="E45" s="156">
        <f>Oct!E45</f>
        <v>0</v>
      </c>
      <c r="F45" s="3">
        <v>0</v>
      </c>
      <c r="G45" s="64">
        <f>IF(E45=0,Oct!G45+F45,Oct!G45+F45)</f>
        <v>0</v>
      </c>
      <c r="H45" s="76">
        <f t="shared" si="2"/>
        <v>0</v>
      </c>
    </row>
    <row r="46" spans="1:8" x14ac:dyDescent="0.2">
      <c r="A46" s="47"/>
      <c r="B46" s="172" t="str">
        <f>Oct!B46</f>
        <v>Insurance Property and General Liability</v>
      </c>
      <c r="C46" s="58"/>
      <c r="D46" s="64">
        <f>Oct!D46</f>
        <v>0</v>
      </c>
      <c r="E46" s="156">
        <f>Oct!E46</f>
        <v>0</v>
      </c>
      <c r="F46" s="3">
        <v>0</v>
      </c>
      <c r="G46" s="64">
        <f>IF(E46=0,Oct!G46+F46,Oct!G46+F46)</f>
        <v>0</v>
      </c>
      <c r="H46" s="76">
        <f t="shared" si="2"/>
        <v>0</v>
      </c>
    </row>
    <row r="47" spans="1:8" x14ac:dyDescent="0.2">
      <c r="A47" s="47"/>
      <c r="B47" s="172" t="str">
        <f>Oct!B47</f>
        <v xml:space="preserve">Printing and Advertising </v>
      </c>
      <c r="C47" s="58"/>
      <c r="D47" s="64">
        <f>Oct!D47</f>
        <v>0</v>
      </c>
      <c r="E47" s="156">
        <f>Oct!E47</f>
        <v>0</v>
      </c>
      <c r="F47" s="3">
        <v>0</v>
      </c>
      <c r="G47" s="64">
        <f>IF(E47=0,Oct!G47+F47,Oct!G47+F47)</f>
        <v>0</v>
      </c>
      <c r="H47" s="76">
        <f t="shared" si="2"/>
        <v>0</v>
      </c>
    </row>
    <row r="48" spans="1:8" x14ac:dyDescent="0.2">
      <c r="A48" s="47"/>
      <c r="B48" s="172" t="str">
        <f>Oct!B48</f>
        <v>Postage</v>
      </c>
      <c r="C48" s="58"/>
      <c r="D48" s="64">
        <f>Oct!D48</f>
        <v>0</v>
      </c>
      <c r="E48" s="156">
        <f>Oct!E48</f>
        <v>0</v>
      </c>
      <c r="F48" s="3">
        <v>0</v>
      </c>
      <c r="G48" s="64">
        <f>IF(E48=0,Oct!G48+F48,Oct!G48+F48)</f>
        <v>0</v>
      </c>
      <c r="H48" s="76">
        <f t="shared" si="2"/>
        <v>0</v>
      </c>
    </row>
    <row r="49" spans="1:9" x14ac:dyDescent="0.2">
      <c r="A49" s="47"/>
      <c r="B49" s="236" t="str">
        <f>Oct!B49</f>
        <v>Professional Fees-1099 reimbursements</v>
      </c>
      <c r="C49" s="237"/>
      <c r="D49" s="64">
        <f>Oct!D49</f>
        <v>0</v>
      </c>
      <c r="E49" s="156">
        <f>Oct!E49</f>
        <v>0</v>
      </c>
      <c r="F49" s="9">
        <v>0</v>
      </c>
      <c r="G49" s="64">
        <f>IF(E49=0,Oct!G49+F49,Oct!G49+F49)</f>
        <v>0</v>
      </c>
      <c r="H49" s="76">
        <f t="shared" si="2"/>
        <v>0</v>
      </c>
    </row>
    <row r="50" spans="1:9" x14ac:dyDescent="0.2">
      <c r="A50" s="47"/>
      <c r="D50" s="85"/>
      <c r="E50" s="155"/>
      <c r="F50" s="155"/>
      <c r="G50" s="85"/>
      <c r="H50" s="79"/>
    </row>
    <row r="51" spans="1:9" x14ac:dyDescent="0.2">
      <c r="A51" s="49" t="s">
        <v>56</v>
      </c>
      <c r="B51" s="33"/>
      <c r="D51" s="85"/>
      <c r="E51" s="2"/>
      <c r="F51" s="2"/>
      <c r="G51" s="85" t="s">
        <v>38</v>
      </c>
      <c r="H51" s="79"/>
    </row>
    <row r="52" spans="1:9" x14ac:dyDescent="0.2">
      <c r="A52" s="47"/>
      <c r="B52" s="172" t="str">
        <f>Oct!B52</f>
        <v>Client Rent</v>
      </c>
      <c r="D52" s="64">
        <f>Oct!D52</f>
        <v>0</v>
      </c>
      <c r="E52" s="156">
        <f>Oct!E52</f>
        <v>0</v>
      </c>
      <c r="F52" s="28">
        <v>0</v>
      </c>
      <c r="G52" s="64">
        <f>IF(E52=0,Oct!G52+F52,Oct!G52+F52)</f>
        <v>0</v>
      </c>
      <c r="H52" s="76">
        <f>IF(E52=0,D52-G52,E52-G52)</f>
        <v>0</v>
      </c>
    </row>
    <row r="53" spans="1:9" x14ac:dyDescent="0.2">
      <c r="A53" s="47"/>
      <c r="B53" s="172" t="str">
        <f>Oct!B53</f>
        <v>Client Food</v>
      </c>
      <c r="C53" s="6"/>
      <c r="D53" s="64">
        <f>Oct!D53</f>
        <v>0</v>
      </c>
      <c r="E53" s="156">
        <f>Oct!E53</f>
        <v>0</v>
      </c>
      <c r="F53" s="30">
        <v>0</v>
      </c>
      <c r="G53" s="64">
        <f>IF(E53=0,Oct!G53+F53,Oct!G53+F53)</f>
        <v>0</v>
      </c>
      <c r="H53" s="76">
        <f t="shared" ref="H53:H56" si="3">IF(E53=0,D53-G53,E53-G53)</f>
        <v>0</v>
      </c>
    </row>
    <row r="54" spans="1:9" x14ac:dyDescent="0.2">
      <c r="A54" s="47"/>
      <c r="B54" s="172" t="str">
        <f>Oct!B54</f>
        <v>Client Medical</v>
      </c>
      <c r="C54" s="6"/>
      <c r="D54" s="64">
        <f>Oct!D54</f>
        <v>0</v>
      </c>
      <c r="E54" s="156">
        <f>Oct!E54</f>
        <v>0</v>
      </c>
      <c r="F54" s="30">
        <v>0</v>
      </c>
      <c r="G54" s="64">
        <f>IF(E54=0,Oct!G54+F54,Oct!G54+F54)</f>
        <v>0</v>
      </c>
      <c r="H54" s="76">
        <f t="shared" si="3"/>
        <v>0</v>
      </c>
    </row>
    <row r="55" spans="1:9" x14ac:dyDescent="0.2">
      <c r="A55" s="49" t="s">
        <v>38</v>
      </c>
      <c r="B55" s="172" t="str">
        <f>Oct!B55</f>
        <v>Client Other</v>
      </c>
      <c r="C55" s="6"/>
      <c r="D55" s="64">
        <f>Oct!D55</f>
        <v>0</v>
      </c>
      <c r="E55" s="156">
        <f>Oct!E55</f>
        <v>0</v>
      </c>
      <c r="F55" s="30">
        <v>0</v>
      </c>
      <c r="G55" s="64">
        <f>IF(E55=0,Oct!G55+F55,Oct!G55+F55)</f>
        <v>0</v>
      </c>
      <c r="H55" s="76">
        <f t="shared" si="3"/>
        <v>0</v>
      </c>
    </row>
    <row r="56" spans="1:9" x14ac:dyDescent="0.2">
      <c r="A56" s="47"/>
      <c r="B56" s="172" t="str">
        <f>Oct!B56</f>
        <v>Client Other</v>
      </c>
      <c r="C56" s="6"/>
      <c r="D56" s="64">
        <f>Oct!D56</f>
        <v>0</v>
      </c>
      <c r="E56" s="156">
        <f>Oct!E56</f>
        <v>0</v>
      </c>
      <c r="F56" s="30">
        <v>0</v>
      </c>
      <c r="G56" s="64">
        <f>IF(E56=0,Oct!G56+F56,Oct!G56+F56)</f>
        <v>0</v>
      </c>
      <c r="H56" s="76">
        <f t="shared" si="3"/>
        <v>0</v>
      </c>
    </row>
    <row r="57" spans="1:9" x14ac:dyDescent="0.2">
      <c r="A57" s="47"/>
      <c r="D57" s="85"/>
      <c r="E57" s="155"/>
      <c r="F57" s="2"/>
      <c r="G57" s="2"/>
      <c r="H57" s="48"/>
    </row>
    <row r="58" spans="1:9" x14ac:dyDescent="0.2">
      <c r="A58" s="47"/>
      <c r="D58" s="85"/>
      <c r="E58" s="2"/>
      <c r="F58" s="2"/>
      <c r="G58" s="2" t="s">
        <v>38</v>
      </c>
      <c r="H58" s="48"/>
    </row>
    <row r="59" spans="1:9" x14ac:dyDescent="0.2">
      <c r="A59" s="49"/>
      <c r="B59" s="33" t="s">
        <v>40</v>
      </c>
      <c r="D59" s="64">
        <f>SUM(D22:D56)</f>
        <v>0</v>
      </c>
      <c r="E59" s="64">
        <f t="shared" ref="E59:H59" si="4">SUM(E22:E56)</f>
        <v>0</v>
      </c>
      <c r="F59" s="64">
        <f t="shared" si="4"/>
        <v>0</v>
      </c>
      <c r="G59" s="64">
        <f t="shared" si="4"/>
        <v>0</v>
      </c>
      <c r="H59" s="187">
        <f t="shared" si="4"/>
        <v>0</v>
      </c>
      <c r="I59" s="47"/>
    </row>
    <row r="60" spans="1:9" ht="13.5" thickBot="1" x14ac:dyDescent="0.25">
      <c r="A60" s="59"/>
      <c r="B60" s="60"/>
      <c r="C60" s="60"/>
      <c r="D60" s="184"/>
      <c r="E60" s="184"/>
      <c r="F60" s="184"/>
      <c r="G60" s="184"/>
      <c r="H60" s="185"/>
    </row>
    <row r="61" spans="1:9" ht="14.25" thickTop="1" thickBot="1" x14ac:dyDescent="0.25">
      <c r="A61" s="34"/>
      <c r="B61" s="196" t="s">
        <v>101</v>
      </c>
      <c r="C61" s="196"/>
      <c r="D61" s="176"/>
      <c r="E61" s="207" t="s">
        <v>102</v>
      </c>
      <c r="F61" s="208"/>
      <c r="G61" s="208"/>
      <c r="H61" s="209"/>
    </row>
    <row r="62" spans="1:9" ht="13.5" thickTop="1" x14ac:dyDescent="0.2">
      <c r="A62" s="47"/>
      <c r="B62" s="210" t="s">
        <v>42</v>
      </c>
      <c r="C62" s="210"/>
      <c r="D62" s="211"/>
      <c r="E62" s="212" t="s">
        <v>103</v>
      </c>
      <c r="F62" s="213"/>
      <c r="G62" s="26" t="s">
        <v>103</v>
      </c>
      <c r="H62" s="16"/>
    </row>
    <row r="63" spans="1:9" x14ac:dyDescent="0.2">
      <c r="A63" s="47"/>
      <c r="B63" s="214" t="s">
        <v>107</v>
      </c>
      <c r="C63" s="214"/>
      <c r="D63" s="215"/>
      <c r="E63" s="216" t="s">
        <v>104</v>
      </c>
      <c r="F63" s="217"/>
      <c r="G63" s="218" t="s">
        <v>104</v>
      </c>
      <c r="H63" s="219"/>
    </row>
    <row r="64" spans="1:9"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59"/>
      <c r="B67" s="230" t="s">
        <v>50</v>
      </c>
      <c r="C67" s="230"/>
      <c r="D67" s="231"/>
      <c r="E67" s="232" t="s">
        <v>50</v>
      </c>
      <c r="F67" s="233"/>
      <c r="G67" s="224" t="s">
        <v>50</v>
      </c>
      <c r="H67" s="225"/>
    </row>
    <row r="68" spans="1:8" ht="13.5" thickTop="1" x14ac:dyDescent="0.2">
      <c r="A68" s="7" t="s">
        <v>51</v>
      </c>
    </row>
  </sheetData>
  <mergeCells count="29">
    <mergeCell ref="B64:D64"/>
    <mergeCell ref="E64:F64"/>
    <mergeCell ref="G66:H66"/>
    <mergeCell ref="G67:H67"/>
    <mergeCell ref="G64:H64"/>
    <mergeCell ref="G65:H65"/>
    <mergeCell ref="B65:D65"/>
    <mergeCell ref="E65:F65"/>
    <mergeCell ref="B66:D66"/>
    <mergeCell ref="E66:F66"/>
    <mergeCell ref="B67:D67"/>
    <mergeCell ref="E67:F67"/>
    <mergeCell ref="B62:D62"/>
    <mergeCell ref="E62:F62"/>
    <mergeCell ref="B63:D63"/>
    <mergeCell ref="E63:F63"/>
    <mergeCell ref="G63:H63"/>
    <mergeCell ref="A18:C18"/>
    <mergeCell ref="G9:H9"/>
    <mergeCell ref="A12:C12"/>
    <mergeCell ref="C9:D9"/>
    <mergeCell ref="B61:C61"/>
    <mergeCell ref="E61:H61"/>
    <mergeCell ref="B49:C49"/>
    <mergeCell ref="C5:H5"/>
    <mergeCell ref="C7:H7"/>
    <mergeCell ref="A1:H1"/>
    <mergeCell ref="A2:H2"/>
    <mergeCell ref="A3:H3"/>
  </mergeCells>
  <phoneticPr fontId="0" type="noConversion"/>
  <pageMargins left="0.75" right="0.75" top="1" bottom="1" header="0.5" footer="0.5"/>
  <pageSetup scale="83"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68"/>
  <sheetViews>
    <sheetView topLeftCell="A4"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9.140625" style="7" customWidth="1"/>
    <col min="4" max="6" width="15.7109375" style="7" customWidth="1"/>
    <col min="7" max="7" width="17.140625" style="7" customWidth="1"/>
    <col min="8" max="8" width="18.28515625"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row>
    <row r="7" spans="1:8" x14ac:dyDescent="0.2">
      <c r="B7" s="32" t="s">
        <v>3</v>
      </c>
      <c r="C7" s="238"/>
      <c r="D7" s="238"/>
      <c r="E7" s="238"/>
      <c r="F7" s="238"/>
      <c r="G7" s="238"/>
      <c r="H7" s="238"/>
    </row>
    <row r="9" spans="1:8" x14ac:dyDescent="0.2">
      <c r="B9" s="32" t="s">
        <v>4</v>
      </c>
      <c r="C9" s="202">
        <v>45992</v>
      </c>
      <c r="D9" s="202"/>
      <c r="E9" s="150"/>
      <c r="F9" s="32" t="s">
        <v>6</v>
      </c>
      <c r="G9" s="202">
        <v>46022</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1"/>
      <c r="H14" s="48"/>
    </row>
    <row r="15" spans="1:8" x14ac:dyDescent="0.2">
      <c r="A15" s="49" t="str">
        <f>Startup!A15</f>
        <v>Public Service Grant Funds Received</v>
      </c>
      <c r="B15" s="33"/>
      <c r="D15" s="64">
        <f>D59</f>
        <v>0</v>
      </c>
      <c r="E15" s="64">
        <f>E59</f>
        <v>0</v>
      </c>
      <c r="F15" s="29">
        <f>F59</f>
        <v>0</v>
      </c>
      <c r="G15" s="84">
        <f>Nov!G15+Dec!F15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180"/>
      <c r="E20" s="179"/>
      <c r="F20" s="179"/>
      <c r="G20" s="180"/>
      <c r="H20" s="181"/>
    </row>
    <row r="21" spans="1:8" x14ac:dyDescent="0.2">
      <c r="A21" s="49" t="s">
        <v>22</v>
      </c>
      <c r="B21" s="33"/>
      <c r="D21" s="182"/>
      <c r="E21" s="57"/>
      <c r="F21" s="57"/>
      <c r="G21" s="182"/>
      <c r="H21" s="70"/>
    </row>
    <row r="22" spans="1:8" x14ac:dyDescent="0.2">
      <c r="A22" s="47"/>
      <c r="B22" s="172" t="str">
        <f>Nov!B22</f>
        <v>Salaries/Wages (1200)</v>
      </c>
      <c r="C22" s="58"/>
      <c r="D22" s="64">
        <f>Nov!D22</f>
        <v>0</v>
      </c>
      <c r="E22" s="156">
        <f>Nov!E22</f>
        <v>0</v>
      </c>
      <c r="F22" s="8">
        <v>0</v>
      </c>
      <c r="G22" s="64">
        <f>IF(E22=0,Nov!G22+F22,Nov!G22+F22)</f>
        <v>0</v>
      </c>
      <c r="H22" s="76">
        <f>IF(E22=0,D22-G22,E22-G22)</f>
        <v>0</v>
      </c>
    </row>
    <row r="23" spans="1:8" x14ac:dyDescent="0.2">
      <c r="A23" s="47"/>
      <c r="B23" s="172" t="str">
        <f>Nov!B23</f>
        <v>Salaries/Wages (1200)</v>
      </c>
      <c r="C23" s="6"/>
      <c r="D23" s="64">
        <f>Nov!D23</f>
        <v>0</v>
      </c>
      <c r="E23" s="156">
        <f>Nov!E23</f>
        <v>0</v>
      </c>
      <c r="F23" s="8">
        <v>0</v>
      </c>
      <c r="G23" s="64">
        <f>IF(E23=0,Nov!G23+F23,Nov!G23+F23)</f>
        <v>0</v>
      </c>
      <c r="H23" s="76">
        <f t="shared" ref="H23:H27" si="0">IF(E23=0,D23-G23,E23-G23)</f>
        <v>0</v>
      </c>
    </row>
    <row r="24" spans="1:8" x14ac:dyDescent="0.2">
      <c r="A24" s="47"/>
      <c r="B24" s="172" t="str">
        <f>Nov!B24</f>
        <v>Salaries/Wages (1200)</v>
      </c>
      <c r="C24" s="5"/>
      <c r="D24" s="64">
        <f>Nov!D24</f>
        <v>0</v>
      </c>
      <c r="E24" s="156">
        <f>Nov!E24</f>
        <v>0</v>
      </c>
      <c r="F24" s="9">
        <v>0</v>
      </c>
      <c r="G24" s="64">
        <f>IF(E24=0,Nov!G24+F24,Nov!G24+F24)</f>
        <v>0</v>
      </c>
      <c r="H24" s="76">
        <f t="shared" si="0"/>
        <v>0</v>
      </c>
    </row>
    <row r="25" spans="1:8" x14ac:dyDescent="0.2">
      <c r="A25" s="47"/>
      <c r="B25" s="172" t="str">
        <f>Nov!B25</f>
        <v>Salaries/Wages (1200)</v>
      </c>
      <c r="C25" s="5"/>
      <c r="D25" s="64">
        <f>Nov!D25</f>
        <v>0</v>
      </c>
      <c r="E25" s="156">
        <f>Nov!E25</f>
        <v>0</v>
      </c>
      <c r="F25" s="4">
        <v>0</v>
      </c>
      <c r="G25" s="64">
        <f>IF(E25=0,Nov!G25+F25,Nov!G25+F25)</f>
        <v>0</v>
      </c>
      <c r="H25" s="76">
        <f t="shared" si="0"/>
        <v>0</v>
      </c>
    </row>
    <row r="26" spans="1:8" x14ac:dyDescent="0.2">
      <c r="A26" s="47"/>
      <c r="B26" s="172" t="str">
        <f>Nov!B26</f>
        <v>Salaries/Wages (1200)</v>
      </c>
      <c r="C26" s="5"/>
      <c r="D26" s="64">
        <f>Nov!D26</f>
        <v>0</v>
      </c>
      <c r="E26" s="156">
        <f>Nov!E26</f>
        <v>0</v>
      </c>
      <c r="F26" s="4">
        <v>0</v>
      </c>
      <c r="G26" s="64">
        <f>IF(E26=0,Nov!G26+F26,Nov!G26+F26)</f>
        <v>0</v>
      </c>
      <c r="H26" s="76">
        <f t="shared" si="0"/>
        <v>0</v>
      </c>
    </row>
    <row r="27" spans="1:8" x14ac:dyDescent="0.2">
      <c r="A27" s="47"/>
      <c r="B27" s="172" t="str">
        <f>Nov!B27</f>
        <v>Salaries/Wages (1200)</v>
      </c>
      <c r="C27" s="5"/>
      <c r="D27" s="64">
        <f>Nov!D27</f>
        <v>0</v>
      </c>
      <c r="E27" s="156">
        <f>Nov!E27</f>
        <v>0</v>
      </c>
      <c r="F27" s="9">
        <v>0</v>
      </c>
      <c r="G27" s="64">
        <f>IF(E27=0,Nov!G27+F27,Nov!G27+F27)</f>
        <v>0</v>
      </c>
      <c r="H27" s="76">
        <f t="shared" si="0"/>
        <v>0</v>
      </c>
    </row>
    <row r="28" spans="1:8" x14ac:dyDescent="0.2">
      <c r="A28" s="47"/>
      <c r="D28" s="85"/>
      <c r="E28" s="155"/>
      <c r="F28" s="155"/>
      <c r="G28" s="85"/>
      <c r="H28" s="79"/>
    </row>
    <row r="29" spans="1:8" x14ac:dyDescent="0.2">
      <c r="A29" s="49" t="s">
        <v>24</v>
      </c>
      <c r="B29" s="33"/>
      <c r="D29" s="85"/>
      <c r="E29" s="2"/>
      <c r="F29" s="2"/>
      <c r="G29" s="85"/>
      <c r="H29" s="79"/>
    </row>
    <row r="30" spans="1:8" x14ac:dyDescent="0.2">
      <c r="A30" s="49"/>
      <c r="B30" s="172" t="str">
        <f>Nov!B30</f>
        <v>FICA and Med Tax (2101)</v>
      </c>
      <c r="C30" s="31"/>
      <c r="D30" s="64">
        <f>Nov!D30</f>
        <v>0</v>
      </c>
      <c r="E30" s="156">
        <f>Nov!E30</f>
        <v>0</v>
      </c>
      <c r="F30" s="8">
        <v>0</v>
      </c>
      <c r="G30" s="64">
        <f>IF(E30=0,Nov!G30+F30,Nov!G30+F30)</f>
        <v>0</v>
      </c>
      <c r="H30" s="76">
        <f>IF(E30=0,D30-G30,E30-G30)</f>
        <v>0</v>
      </c>
    </row>
    <row r="31" spans="1:8" x14ac:dyDescent="0.2">
      <c r="A31" s="47"/>
      <c r="B31" s="172" t="str">
        <f>Nov!B31</f>
        <v>Health Insurance (2304)</v>
      </c>
      <c r="D31" s="64">
        <f>Nov!D31</f>
        <v>0</v>
      </c>
      <c r="E31" s="156">
        <f>Nov!E31</f>
        <v>0</v>
      </c>
      <c r="F31" s="4">
        <v>0</v>
      </c>
      <c r="G31" s="64">
        <f>IF(E31=0,Nov!G31+F31,Nov!G31+F31)</f>
        <v>0</v>
      </c>
      <c r="H31" s="76">
        <f t="shared" ref="H31:H37" si="1">IF(E31=0,D31-G31,E31-G31)</f>
        <v>0</v>
      </c>
    </row>
    <row r="32" spans="1:8" x14ac:dyDescent="0.2">
      <c r="A32" s="47"/>
      <c r="B32" s="172" t="str">
        <f>Nov!B32</f>
        <v>Retirement</v>
      </c>
      <c r="C32" s="6"/>
      <c r="D32" s="64">
        <f>Nov!D32</f>
        <v>0</v>
      </c>
      <c r="E32" s="156">
        <f>Nov!E32</f>
        <v>0</v>
      </c>
      <c r="F32" s="4">
        <v>0</v>
      </c>
      <c r="G32" s="64">
        <f>IF(E32=0,Nov!G32+F32,Nov!G32+F32)</f>
        <v>0</v>
      </c>
      <c r="H32" s="76">
        <f t="shared" si="1"/>
        <v>0</v>
      </c>
    </row>
    <row r="33" spans="1:8" x14ac:dyDescent="0.2">
      <c r="A33" s="47"/>
      <c r="B33" s="172" t="str">
        <f>Nov!B33</f>
        <v>Dental</v>
      </c>
      <c r="C33" s="6"/>
      <c r="D33" s="64">
        <f>Nov!D33</f>
        <v>0</v>
      </c>
      <c r="E33" s="156">
        <f>Nov!E33</f>
        <v>0</v>
      </c>
      <c r="F33" s="4">
        <v>0</v>
      </c>
      <c r="G33" s="64">
        <f>IF(E33=0,Nov!G33+F33,Nov!G33+F33)</f>
        <v>0</v>
      </c>
      <c r="H33" s="76">
        <f t="shared" si="1"/>
        <v>0</v>
      </c>
    </row>
    <row r="34" spans="1:8" x14ac:dyDescent="0.2">
      <c r="A34" s="47"/>
      <c r="B34" s="172" t="str">
        <f>Nov!B34</f>
        <v>Life Insurance</v>
      </c>
      <c r="C34" s="6"/>
      <c r="D34" s="64">
        <f>Nov!D34</f>
        <v>0</v>
      </c>
      <c r="E34" s="156">
        <f>Nov!E34</f>
        <v>0</v>
      </c>
      <c r="F34" s="4">
        <v>0</v>
      </c>
      <c r="G34" s="64">
        <f>IF(E34=0,Nov!G34+F34,Nov!G34+F34)</f>
        <v>0</v>
      </c>
      <c r="H34" s="76">
        <f t="shared" si="1"/>
        <v>0</v>
      </c>
    </row>
    <row r="35" spans="1:8" x14ac:dyDescent="0.2">
      <c r="A35" s="47"/>
      <c r="B35" s="172" t="str">
        <f>Nov!B35</f>
        <v>Worker's Compensation</v>
      </c>
      <c r="C35" s="6"/>
      <c r="D35" s="64">
        <f>Nov!D35</f>
        <v>0</v>
      </c>
      <c r="E35" s="156">
        <f>Nov!E35</f>
        <v>0</v>
      </c>
      <c r="F35" s="4">
        <v>0</v>
      </c>
      <c r="G35" s="64">
        <f>IF(E35=0,Nov!G35+F35,Nov!G35+F35)</f>
        <v>0</v>
      </c>
      <c r="H35" s="76">
        <f t="shared" si="1"/>
        <v>0</v>
      </c>
    </row>
    <row r="36" spans="1:8" x14ac:dyDescent="0.2">
      <c r="A36" s="47"/>
      <c r="B36" s="172" t="str">
        <f>Nov!B36</f>
        <v>Unemployment</v>
      </c>
      <c r="C36" s="6"/>
      <c r="D36" s="64">
        <f>Nov!D36</f>
        <v>0</v>
      </c>
      <c r="E36" s="156">
        <f>Nov!E36</f>
        <v>0</v>
      </c>
      <c r="F36" s="4">
        <v>0</v>
      </c>
      <c r="G36" s="64">
        <f>IF(E36=0,Nov!G36+F36,Nov!G36+F36)</f>
        <v>0</v>
      </c>
      <c r="H36" s="76">
        <f t="shared" si="1"/>
        <v>0</v>
      </c>
    </row>
    <row r="37" spans="1:8" x14ac:dyDescent="0.2">
      <c r="A37" s="47"/>
      <c r="B37" s="172" t="str">
        <f>Nov!B37</f>
        <v>Other (LT Disability)</v>
      </c>
      <c r="C37" s="58"/>
      <c r="D37" s="64">
        <f>Nov!D37</f>
        <v>0</v>
      </c>
      <c r="E37" s="156">
        <f>Nov!E37</f>
        <v>0</v>
      </c>
      <c r="F37" s="30">
        <v>0</v>
      </c>
      <c r="G37" s="64">
        <f>IF(E37=0,Nov!G37+F37,Nov!G37+F37)</f>
        <v>0</v>
      </c>
      <c r="H37" s="76">
        <f t="shared" si="1"/>
        <v>0</v>
      </c>
    </row>
    <row r="38" spans="1:8" x14ac:dyDescent="0.2">
      <c r="A38" s="47"/>
      <c r="D38" s="85"/>
      <c r="E38" s="155"/>
      <c r="F38" s="155"/>
      <c r="G38" s="85"/>
      <c r="H38" s="79"/>
    </row>
    <row r="39" spans="1:8" x14ac:dyDescent="0.2">
      <c r="A39" s="49" t="s">
        <v>33</v>
      </c>
      <c r="B39" s="33"/>
      <c r="D39" s="85"/>
      <c r="E39" s="2"/>
      <c r="F39" s="2"/>
      <c r="G39" s="85"/>
      <c r="H39" s="79"/>
    </row>
    <row r="40" spans="1:8" x14ac:dyDescent="0.2">
      <c r="A40" s="47"/>
      <c r="B40" s="172" t="str">
        <f>Nov!B40</f>
        <v>Rent Occupancy</v>
      </c>
      <c r="D40" s="64">
        <f>Nov!D40</f>
        <v>0</v>
      </c>
      <c r="E40" s="156">
        <f>Nov!E40</f>
        <v>0</v>
      </c>
      <c r="F40" s="3">
        <v>0</v>
      </c>
      <c r="G40" s="64">
        <f>IF(E40=0,Nov!G40+F40,Nov!G40+F40)</f>
        <v>0</v>
      </c>
      <c r="H40" s="76">
        <f>IF(E40=0,D40-G40,E40-G40)</f>
        <v>0</v>
      </c>
    </row>
    <row r="41" spans="1:8" x14ac:dyDescent="0.2">
      <c r="A41" s="47"/>
      <c r="B41" s="172" t="str">
        <f>Nov!B41</f>
        <v>Telephone</v>
      </c>
      <c r="C41" s="6"/>
      <c r="D41" s="64">
        <f>Nov!D41</f>
        <v>0</v>
      </c>
      <c r="E41" s="156">
        <f>Nov!E41</f>
        <v>0</v>
      </c>
      <c r="F41" s="4">
        <v>0</v>
      </c>
      <c r="G41" s="64">
        <f>IF(E41=0,Nov!G41+F41,Nov!G41+F41)</f>
        <v>0</v>
      </c>
      <c r="H41" s="76">
        <f t="shared" ref="H41:H49" si="2">IF(E41=0,D41-G41,E41-G41)</f>
        <v>0</v>
      </c>
    </row>
    <row r="42" spans="1:8" x14ac:dyDescent="0.2">
      <c r="A42" s="47"/>
      <c r="B42" s="172" t="str">
        <f>Nov!B42</f>
        <v>Utilities</v>
      </c>
      <c r="C42" s="6"/>
      <c r="D42" s="64">
        <f>Nov!D42</f>
        <v>0</v>
      </c>
      <c r="E42" s="156">
        <f>Nov!E42</f>
        <v>0</v>
      </c>
      <c r="F42" s="4">
        <v>0</v>
      </c>
      <c r="G42" s="64">
        <f>IF(E42=0,Nov!G42+F42,Nov!G42+F42)</f>
        <v>0</v>
      </c>
      <c r="H42" s="76">
        <f t="shared" si="2"/>
        <v>0</v>
      </c>
    </row>
    <row r="43" spans="1:8" x14ac:dyDescent="0.2">
      <c r="A43" s="47"/>
      <c r="B43" s="172" t="str">
        <f>Nov!B43</f>
        <v>Maintenance and Repairs</v>
      </c>
      <c r="C43" s="58"/>
      <c r="D43" s="64">
        <f>Nov!D43</f>
        <v>0</v>
      </c>
      <c r="E43" s="156">
        <f>Nov!E43</f>
        <v>0</v>
      </c>
      <c r="F43" s="3">
        <v>0</v>
      </c>
      <c r="G43" s="64">
        <f>IF(E43=0,Nov!G43+F43,Nov!G43+F43)</f>
        <v>0</v>
      </c>
      <c r="H43" s="76">
        <f t="shared" si="2"/>
        <v>0</v>
      </c>
    </row>
    <row r="44" spans="1:8" x14ac:dyDescent="0.2">
      <c r="A44" s="47"/>
      <c r="B44" s="172" t="str">
        <f>Nov!B44</f>
        <v>Local Milege</v>
      </c>
      <c r="C44" s="58"/>
      <c r="D44" s="64">
        <f>Nov!D44</f>
        <v>0</v>
      </c>
      <c r="E44" s="156">
        <f>Nov!E44</f>
        <v>0</v>
      </c>
      <c r="F44" s="3">
        <v>0</v>
      </c>
      <c r="G44" s="64">
        <f>IF(E44=0,Nov!G44+F44,Nov!G44+F44)</f>
        <v>0</v>
      </c>
      <c r="H44" s="76">
        <f t="shared" si="2"/>
        <v>0</v>
      </c>
    </row>
    <row r="45" spans="1:8" x14ac:dyDescent="0.2">
      <c r="A45" s="47"/>
      <c r="B45" s="172" t="str">
        <f>Nov!B45</f>
        <v>Office Supplies</v>
      </c>
      <c r="C45" s="58"/>
      <c r="D45" s="64">
        <f>Nov!D45</f>
        <v>0</v>
      </c>
      <c r="E45" s="156">
        <f>Nov!E45</f>
        <v>0</v>
      </c>
      <c r="F45" s="3">
        <v>0</v>
      </c>
      <c r="G45" s="64">
        <f>IF(E45=0,Nov!G45+F45,Nov!G45+F45)</f>
        <v>0</v>
      </c>
      <c r="H45" s="76">
        <f t="shared" si="2"/>
        <v>0</v>
      </c>
    </row>
    <row r="46" spans="1:8" x14ac:dyDescent="0.2">
      <c r="A46" s="47"/>
      <c r="B46" s="172" t="str">
        <f>Nov!B46</f>
        <v>Insurance Property and General Liability</v>
      </c>
      <c r="C46" s="58"/>
      <c r="D46" s="64">
        <f>Nov!D46</f>
        <v>0</v>
      </c>
      <c r="E46" s="156">
        <f>Nov!E46</f>
        <v>0</v>
      </c>
      <c r="F46" s="3">
        <v>0</v>
      </c>
      <c r="G46" s="64">
        <f>IF(E46=0,Nov!G46+F46,Nov!G46+F46)</f>
        <v>0</v>
      </c>
      <c r="H46" s="76">
        <f t="shared" si="2"/>
        <v>0</v>
      </c>
    </row>
    <row r="47" spans="1:8" x14ac:dyDescent="0.2">
      <c r="A47" s="47"/>
      <c r="B47" s="172" t="str">
        <f>Nov!B47</f>
        <v xml:space="preserve">Printing and Advertising </v>
      </c>
      <c r="C47" s="58"/>
      <c r="D47" s="64">
        <f>Nov!D47</f>
        <v>0</v>
      </c>
      <c r="E47" s="156">
        <f>Nov!E47</f>
        <v>0</v>
      </c>
      <c r="F47" s="3">
        <v>0</v>
      </c>
      <c r="G47" s="64">
        <f>IF(E47=0,Nov!G47+F47,Nov!G47+F47)</f>
        <v>0</v>
      </c>
      <c r="H47" s="76">
        <f t="shared" si="2"/>
        <v>0</v>
      </c>
    </row>
    <row r="48" spans="1:8" x14ac:dyDescent="0.2">
      <c r="A48" s="47"/>
      <c r="B48" s="172" t="str">
        <f>Nov!B48</f>
        <v>Postage</v>
      </c>
      <c r="C48" s="58"/>
      <c r="D48" s="64">
        <f>Nov!D48</f>
        <v>0</v>
      </c>
      <c r="E48" s="156">
        <f>Nov!E48</f>
        <v>0</v>
      </c>
      <c r="F48" s="3">
        <v>0</v>
      </c>
      <c r="G48" s="64">
        <f>IF(E48=0,Nov!G48+F48,Nov!G48+F48)</f>
        <v>0</v>
      </c>
      <c r="H48" s="76">
        <f t="shared" si="2"/>
        <v>0</v>
      </c>
    </row>
    <row r="49" spans="1:9" x14ac:dyDescent="0.2">
      <c r="A49" s="47"/>
      <c r="B49" s="236" t="str">
        <f>Nov!B49</f>
        <v>Professional Fees-1099 reimbursements</v>
      </c>
      <c r="C49" s="237"/>
      <c r="D49" s="64">
        <f>Nov!D49</f>
        <v>0</v>
      </c>
      <c r="E49" s="156">
        <f>Nov!E49</f>
        <v>0</v>
      </c>
      <c r="F49" s="9">
        <v>0</v>
      </c>
      <c r="G49" s="64">
        <f>IF(E49=0,Nov!G49+F49,Nov!G49+F49)</f>
        <v>0</v>
      </c>
      <c r="H49" s="76">
        <f t="shared" si="2"/>
        <v>0</v>
      </c>
    </row>
    <row r="50" spans="1:9" x14ac:dyDescent="0.2">
      <c r="A50" s="47"/>
      <c r="D50" s="178"/>
      <c r="E50" s="155"/>
      <c r="F50" s="155"/>
      <c r="G50" s="85"/>
      <c r="H50" s="79"/>
    </row>
    <row r="51" spans="1:9" x14ac:dyDescent="0.2">
      <c r="A51" s="49" t="s">
        <v>56</v>
      </c>
      <c r="B51" s="33"/>
      <c r="D51" s="85"/>
      <c r="E51" s="2"/>
      <c r="F51" s="2"/>
      <c r="G51" s="85" t="s">
        <v>38</v>
      </c>
      <c r="H51" s="79"/>
    </row>
    <row r="52" spans="1:9" x14ac:dyDescent="0.2">
      <c r="A52" s="47"/>
      <c r="B52" s="172" t="str">
        <f>Nov!B52</f>
        <v>Client Rent</v>
      </c>
      <c r="D52" s="64">
        <f>Nov!D52</f>
        <v>0</v>
      </c>
      <c r="E52" s="156">
        <f>Nov!E52</f>
        <v>0</v>
      </c>
      <c r="F52" s="28">
        <v>0</v>
      </c>
      <c r="G52" s="64">
        <f>IF(E52=0,Nov!G52+F52,Nov!G52+F52)</f>
        <v>0</v>
      </c>
      <c r="H52" s="76">
        <f>IF(E52=0,D52-G52,E52-G52)</f>
        <v>0</v>
      </c>
    </row>
    <row r="53" spans="1:9" x14ac:dyDescent="0.2">
      <c r="A53" s="47"/>
      <c r="B53" s="172" t="str">
        <f>Nov!B53</f>
        <v>Client Food</v>
      </c>
      <c r="C53" s="6"/>
      <c r="D53" s="64">
        <f>Nov!D53</f>
        <v>0</v>
      </c>
      <c r="E53" s="156">
        <f>Nov!E53</f>
        <v>0</v>
      </c>
      <c r="F53" s="30">
        <v>0</v>
      </c>
      <c r="G53" s="64">
        <f>IF(E53=0,Nov!G53+F53,Nov!G53+F53)</f>
        <v>0</v>
      </c>
      <c r="H53" s="76">
        <f t="shared" ref="H53:H56" si="3">IF(E53=0,D53-G53,E53-G53)</f>
        <v>0</v>
      </c>
    </row>
    <row r="54" spans="1:9" x14ac:dyDescent="0.2">
      <c r="A54" s="47"/>
      <c r="B54" s="172" t="str">
        <f>Nov!B54</f>
        <v>Client Medical</v>
      </c>
      <c r="C54" s="6"/>
      <c r="D54" s="64">
        <f>Nov!D54</f>
        <v>0</v>
      </c>
      <c r="E54" s="156">
        <f>Nov!E54</f>
        <v>0</v>
      </c>
      <c r="F54" s="30">
        <v>0</v>
      </c>
      <c r="G54" s="64">
        <f>IF(E54=0,Nov!G54+F54,Nov!G54+F54)</f>
        <v>0</v>
      </c>
      <c r="H54" s="76">
        <f t="shared" si="3"/>
        <v>0</v>
      </c>
    </row>
    <row r="55" spans="1:9" x14ac:dyDescent="0.2">
      <c r="A55" s="49" t="s">
        <v>38</v>
      </c>
      <c r="B55" s="172" t="str">
        <f>Nov!B55</f>
        <v>Client Other</v>
      </c>
      <c r="C55" s="6"/>
      <c r="D55" s="64">
        <f>Nov!D55</f>
        <v>0</v>
      </c>
      <c r="E55" s="156">
        <f>Nov!E55</f>
        <v>0</v>
      </c>
      <c r="F55" s="30">
        <v>0</v>
      </c>
      <c r="G55" s="64">
        <f>IF(E55=0,Nov!G55+F55,Nov!G55+F55)</f>
        <v>0</v>
      </c>
      <c r="H55" s="76">
        <f t="shared" si="3"/>
        <v>0</v>
      </c>
    </row>
    <row r="56" spans="1:9" x14ac:dyDescent="0.2">
      <c r="A56" s="47"/>
      <c r="B56" s="172" t="str">
        <f>Nov!B56</f>
        <v>Client Other</v>
      </c>
      <c r="C56" s="6"/>
      <c r="D56" s="64">
        <f>Nov!D56</f>
        <v>0</v>
      </c>
      <c r="E56" s="156">
        <f>Nov!E56</f>
        <v>0</v>
      </c>
      <c r="F56" s="30">
        <v>0</v>
      </c>
      <c r="G56" s="64">
        <f>IF(E56=0,Nov!G56+F56,Nov!G56+F56)</f>
        <v>0</v>
      </c>
      <c r="H56" s="76">
        <f t="shared" si="3"/>
        <v>0</v>
      </c>
    </row>
    <row r="57" spans="1:9" x14ac:dyDescent="0.2">
      <c r="A57" s="47"/>
      <c r="D57" s="85"/>
      <c r="E57" s="155"/>
      <c r="F57" s="2"/>
      <c r="G57" s="2"/>
      <c r="H57" s="48"/>
    </row>
    <row r="58" spans="1:9" x14ac:dyDescent="0.2">
      <c r="A58" s="47"/>
      <c r="D58" s="85"/>
      <c r="E58" s="2"/>
      <c r="F58" s="2"/>
      <c r="G58" s="2" t="s">
        <v>38</v>
      </c>
      <c r="H58" s="48"/>
    </row>
    <row r="59" spans="1:9" x14ac:dyDescent="0.2">
      <c r="A59" s="49"/>
      <c r="B59" s="33" t="s">
        <v>40</v>
      </c>
      <c r="D59" s="64">
        <f>SUM(D22:D56)</f>
        <v>0</v>
      </c>
      <c r="E59" s="64">
        <f t="shared" ref="E59:H59" si="4">SUM(E22:E56)</f>
        <v>0</v>
      </c>
      <c r="F59" s="64">
        <f t="shared" si="4"/>
        <v>0</v>
      </c>
      <c r="G59" s="64">
        <f t="shared" si="4"/>
        <v>0</v>
      </c>
      <c r="H59" s="187">
        <f t="shared" si="4"/>
        <v>0</v>
      </c>
      <c r="I59" s="47"/>
    </row>
    <row r="60" spans="1:9" ht="13.5" thickBot="1" x14ac:dyDescent="0.25">
      <c r="A60" s="59"/>
      <c r="B60" s="60"/>
      <c r="C60" s="60"/>
      <c r="D60" s="184"/>
      <c r="E60" s="184"/>
      <c r="F60" s="184"/>
      <c r="G60" s="184"/>
      <c r="H60" s="185"/>
    </row>
    <row r="61" spans="1:9" ht="14.25" thickTop="1" thickBot="1" x14ac:dyDescent="0.25">
      <c r="A61" s="34"/>
      <c r="B61" s="196" t="s">
        <v>101</v>
      </c>
      <c r="C61" s="196"/>
      <c r="D61" s="176"/>
      <c r="E61" s="207" t="s">
        <v>102</v>
      </c>
      <c r="F61" s="208"/>
      <c r="G61" s="208"/>
      <c r="H61" s="209"/>
    </row>
    <row r="62" spans="1:9" ht="13.5" thickTop="1" x14ac:dyDescent="0.2">
      <c r="A62" s="47"/>
      <c r="B62" s="210" t="s">
        <v>42</v>
      </c>
      <c r="C62" s="210"/>
      <c r="D62" s="211"/>
      <c r="E62" s="212" t="s">
        <v>103</v>
      </c>
      <c r="F62" s="213"/>
      <c r="G62" s="26" t="s">
        <v>103</v>
      </c>
      <c r="H62" s="16"/>
    </row>
    <row r="63" spans="1:9" x14ac:dyDescent="0.2">
      <c r="A63" s="47"/>
      <c r="B63" s="214" t="s">
        <v>107</v>
      </c>
      <c r="C63" s="214"/>
      <c r="D63" s="215"/>
      <c r="E63" s="216" t="s">
        <v>104</v>
      </c>
      <c r="F63" s="217"/>
      <c r="G63" s="218" t="s">
        <v>104</v>
      </c>
      <c r="H63" s="219"/>
    </row>
    <row r="64" spans="1:9"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59"/>
      <c r="B67" s="239" t="s">
        <v>50</v>
      </c>
      <c r="C67" s="239"/>
      <c r="D67" s="240"/>
      <c r="E67" s="232" t="s">
        <v>50</v>
      </c>
      <c r="F67" s="233"/>
      <c r="G67" s="224" t="s">
        <v>50</v>
      </c>
      <c r="H67" s="225"/>
    </row>
    <row r="68" spans="1:8" ht="13.5" thickTop="1" x14ac:dyDescent="0.2">
      <c r="A68" s="7" t="s">
        <v>51</v>
      </c>
      <c r="B68" s="35"/>
      <c r="C68" s="35"/>
      <c r="D68" s="35"/>
    </row>
  </sheetData>
  <mergeCells count="29">
    <mergeCell ref="B64:D64"/>
    <mergeCell ref="E64:F64"/>
    <mergeCell ref="G66:H66"/>
    <mergeCell ref="G67:H67"/>
    <mergeCell ref="G64:H64"/>
    <mergeCell ref="G65:H65"/>
    <mergeCell ref="B65:D65"/>
    <mergeCell ref="E65:F65"/>
    <mergeCell ref="B66:D66"/>
    <mergeCell ref="E66:F66"/>
    <mergeCell ref="B67:D67"/>
    <mergeCell ref="E67:F67"/>
    <mergeCell ref="B62:D62"/>
    <mergeCell ref="E62:F62"/>
    <mergeCell ref="B63:D63"/>
    <mergeCell ref="E63:F63"/>
    <mergeCell ref="G63:H63"/>
    <mergeCell ref="A18:C18"/>
    <mergeCell ref="G9:H9"/>
    <mergeCell ref="A12:C12"/>
    <mergeCell ref="C9:D9"/>
    <mergeCell ref="B61:C61"/>
    <mergeCell ref="E61:H61"/>
    <mergeCell ref="B49:C49"/>
    <mergeCell ref="C5:H5"/>
    <mergeCell ref="C7:H7"/>
    <mergeCell ref="A1:H1"/>
    <mergeCell ref="A2:H2"/>
    <mergeCell ref="A3:H3"/>
  </mergeCells>
  <phoneticPr fontId="0" type="noConversion"/>
  <pageMargins left="0.75" right="0.75" top="1" bottom="1" header="0.5" footer="0.5"/>
  <pageSetup scale="83"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8"/>
  <sheetViews>
    <sheetView topLeftCell="A15" zoomScale="85" zoomScaleNormal="85" workbookViewId="0">
      <selection activeCell="G9" sqref="G9:H9"/>
    </sheetView>
  </sheetViews>
  <sheetFormatPr defaultColWidth="9.140625" defaultRowHeight="12.75" x14ac:dyDescent="0.2"/>
  <cols>
    <col min="1" max="1" width="2.7109375" style="7" customWidth="1"/>
    <col min="2" max="2" width="15.7109375" style="7" customWidth="1"/>
    <col min="3" max="3" width="18.140625" style="7" customWidth="1"/>
    <col min="4" max="6" width="15.7109375" style="7" customWidth="1"/>
    <col min="7" max="7" width="17.140625" style="7" customWidth="1"/>
    <col min="8" max="8" width="19.28515625"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row>
    <row r="7" spans="1:8" x14ac:dyDescent="0.2">
      <c r="B7" s="32" t="s">
        <v>3</v>
      </c>
      <c r="C7" s="238"/>
      <c r="D7" s="238"/>
      <c r="E7" s="238"/>
      <c r="F7" s="238"/>
      <c r="G7" s="238"/>
      <c r="H7" s="238"/>
    </row>
    <row r="9" spans="1:8" x14ac:dyDescent="0.2">
      <c r="B9" s="32" t="s">
        <v>4</v>
      </c>
      <c r="C9" s="202">
        <v>46023</v>
      </c>
      <c r="D9" s="202"/>
      <c r="E9" s="150"/>
      <c r="F9" s="32" t="s">
        <v>6</v>
      </c>
      <c r="G9" s="202">
        <v>46053</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78"/>
      <c r="E14" s="151"/>
      <c r="F14" s="2"/>
      <c r="G14" s="1"/>
      <c r="H14" s="48"/>
    </row>
    <row r="15" spans="1:8" x14ac:dyDescent="0.2">
      <c r="A15" s="49" t="str">
        <f>Startup!A15</f>
        <v>Public Service Grant Funds Received</v>
      </c>
      <c r="B15" s="33"/>
      <c r="D15" s="64">
        <f>D59</f>
        <v>0</v>
      </c>
      <c r="E15" s="64">
        <f>E59</f>
        <v>0</v>
      </c>
      <c r="F15" s="29">
        <f>F59</f>
        <v>0</v>
      </c>
      <c r="G15" s="84">
        <f>Dec!G15+Jan!F15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180"/>
      <c r="E20" s="179"/>
      <c r="F20" s="179"/>
      <c r="G20" s="180"/>
      <c r="H20" s="181"/>
    </row>
    <row r="21" spans="1:8" x14ac:dyDescent="0.2">
      <c r="A21" s="49" t="s">
        <v>22</v>
      </c>
      <c r="B21" s="33"/>
      <c r="D21" s="182"/>
      <c r="E21" s="57"/>
      <c r="F21" s="57"/>
      <c r="G21" s="182"/>
      <c r="H21" s="70"/>
    </row>
    <row r="22" spans="1:8" x14ac:dyDescent="0.2">
      <c r="A22" s="47"/>
      <c r="B22" s="172" t="str">
        <f>Dec!B22</f>
        <v>Salaries/Wages (1200)</v>
      </c>
      <c r="C22" s="58"/>
      <c r="D22" s="64">
        <f>Dec!D22</f>
        <v>0</v>
      </c>
      <c r="E22" s="156">
        <f>Dec!E22</f>
        <v>0</v>
      </c>
      <c r="F22" s="8">
        <v>0</v>
      </c>
      <c r="G22" s="64">
        <f>IF(E22=0,Dec!G22+F22,Dec!G22+F22)</f>
        <v>0</v>
      </c>
      <c r="H22" s="76">
        <f>IF(E22=0,D22-G22,E22-G22)</f>
        <v>0</v>
      </c>
    </row>
    <row r="23" spans="1:8" x14ac:dyDescent="0.2">
      <c r="A23" s="47"/>
      <c r="B23" s="172" t="str">
        <f>Dec!B23</f>
        <v>Salaries/Wages (1200)</v>
      </c>
      <c r="C23" s="6"/>
      <c r="D23" s="64">
        <f>Dec!D23</f>
        <v>0</v>
      </c>
      <c r="E23" s="156">
        <f>Dec!E23</f>
        <v>0</v>
      </c>
      <c r="F23" s="8">
        <v>0</v>
      </c>
      <c r="G23" s="64">
        <f>IF(E23=0,Dec!G23+F23,Dec!G23+F23)</f>
        <v>0</v>
      </c>
      <c r="H23" s="76">
        <f t="shared" ref="H23:H27" si="0">IF(E23=0,D23-G23,E23-G23)</f>
        <v>0</v>
      </c>
    </row>
    <row r="24" spans="1:8" x14ac:dyDescent="0.2">
      <c r="A24" s="47"/>
      <c r="B24" s="172" t="str">
        <f>Dec!B24</f>
        <v>Salaries/Wages (1200)</v>
      </c>
      <c r="C24" s="5"/>
      <c r="D24" s="64">
        <f>Dec!D24</f>
        <v>0</v>
      </c>
      <c r="E24" s="156">
        <f>Dec!E24</f>
        <v>0</v>
      </c>
      <c r="F24" s="9">
        <v>0</v>
      </c>
      <c r="G24" s="64">
        <f>IF(E24=0,Dec!G24+F24,Dec!G24+F24)</f>
        <v>0</v>
      </c>
      <c r="H24" s="76">
        <f t="shared" si="0"/>
        <v>0</v>
      </c>
    </row>
    <row r="25" spans="1:8" x14ac:dyDescent="0.2">
      <c r="A25" s="47"/>
      <c r="B25" s="172" t="str">
        <f>Dec!B25</f>
        <v>Salaries/Wages (1200)</v>
      </c>
      <c r="C25" s="5"/>
      <c r="D25" s="64">
        <f>Dec!D25</f>
        <v>0</v>
      </c>
      <c r="E25" s="156">
        <f>Dec!E25</f>
        <v>0</v>
      </c>
      <c r="F25" s="4">
        <v>0</v>
      </c>
      <c r="G25" s="64">
        <f>IF(E25=0,Dec!G25+F25,Dec!G25+F25)</f>
        <v>0</v>
      </c>
      <c r="H25" s="76">
        <f t="shared" si="0"/>
        <v>0</v>
      </c>
    </row>
    <row r="26" spans="1:8" x14ac:dyDescent="0.2">
      <c r="A26" s="47"/>
      <c r="B26" s="172" t="str">
        <f>Dec!B26</f>
        <v>Salaries/Wages (1200)</v>
      </c>
      <c r="C26" s="5"/>
      <c r="D26" s="64">
        <f>Dec!D26</f>
        <v>0</v>
      </c>
      <c r="E26" s="156">
        <f>Dec!E26</f>
        <v>0</v>
      </c>
      <c r="F26" s="4">
        <v>0</v>
      </c>
      <c r="G26" s="64">
        <f>IF(E26=0,Dec!G26+F26,Dec!G26+F26)</f>
        <v>0</v>
      </c>
      <c r="H26" s="76">
        <f t="shared" si="0"/>
        <v>0</v>
      </c>
    </row>
    <row r="27" spans="1:8" x14ac:dyDescent="0.2">
      <c r="A27" s="47"/>
      <c r="B27" s="172" t="str">
        <f>Dec!B27</f>
        <v>Salaries/Wages (1200)</v>
      </c>
      <c r="C27" s="5"/>
      <c r="D27" s="64">
        <f>Dec!D27</f>
        <v>0</v>
      </c>
      <c r="E27" s="156">
        <f>Dec!E27</f>
        <v>0</v>
      </c>
      <c r="F27" s="9">
        <v>0</v>
      </c>
      <c r="G27" s="64">
        <f>IF(E27=0,Dec!G27+F27,Dec!G27+F27)</f>
        <v>0</v>
      </c>
      <c r="H27" s="76">
        <f t="shared" si="0"/>
        <v>0</v>
      </c>
    </row>
    <row r="28" spans="1:8" x14ac:dyDescent="0.2">
      <c r="A28" s="47"/>
      <c r="D28" s="85"/>
      <c r="E28" s="155"/>
      <c r="F28" s="155"/>
      <c r="G28" s="85"/>
      <c r="H28" s="79"/>
    </row>
    <row r="29" spans="1:8" x14ac:dyDescent="0.2">
      <c r="A29" s="49" t="s">
        <v>24</v>
      </c>
      <c r="B29" s="33"/>
      <c r="D29" s="85"/>
      <c r="E29" s="2"/>
      <c r="F29" s="2"/>
      <c r="G29" s="85"/>
      <c r="H29" s="79"/>
    </row>
    <row r="30" spans="1:8" x14ac:dyDescent="0.2">
      <c r="A30" s="49"/>
      <c r="B30" s="172" t="str">
        <f>Dec!B30</f>
        <v>FICA and Med Tax (2101)</v>
      </c>
      <c r="C30" s="31"/>
      <c r="D30" s="64">
        <f>Dec!D30</f>
        <v>0</v>
      </c>
      <c r="E30" s="156">
        <f>Dec!E30</f>
        <v>0</v>
      </c>
      <c r="F30" s="8">
        <v>0</v>
      </c>
      <c r="G30" s="64">
        <f>IF(E30=0,Dec!G30+F30,Dec!G30+F30)</f>
        <v>0</v>
      </c>
      <c r="H30" s="76">
        <f>IF(E30=0,D30-G30,E30-G30)</f>
        <v>0</v>
      </c>
    </row>
    <row r="31" spans="1:8" x14ac:dyDescent="0.2">
      <c r="A31" s="47"/>
      <c r="B31" s="172" t="str">
        <f>Dec!B31</f>
        <v>Health Insurance (2304)</v>
      </c>
      <c r="D31" s="64">
        <f>Dec!D31</f>
        <v>0</v>
      </c>
      <c r="E31" s="156">
        <f>Dec!E31</f>
        <v>0</v>
      </c>
      <c r="F31" s="4">
        <v>0</v>
      </c>
      <c r="G31" s="64">
        <f>IF(E31=0,Dec!G31+F31,Dec!G31+F31)</f>
        <v>0</v>
      </c>
      <c r="H31" s="76">
        <f t="shared" ref="H31:H37" si="1">IF(E31=0,D31-G31,E31-G31)</f>
        <v>0</v>
      </c>
    </row>
    <row r="32" spans="1:8" x14ac:dyDescent="0.2">
      <c r="A32" s="47"/>
      <c r="B32" s="172" t="str">
        <f>Dec!B32</f>
        <v>Retirement</v>
      </c>
      <c r="C32" s="6"/>
      <c r="D32" s="64">
        <f>Dec!D32</f>
        <v>0</v>
      </c>
      <c r="E32" s="156">
        <f>Dec!E32</f>
        <v>0</v>
      </c>
      <c r="F32" s="4">
        <v>0</v>
      </c>
      <c r="G32" s="64">
        <f>IF(E32=0,Dec!G32+F32,Dec!G32+F32)</f>
        <v>0</v>
      </c>
      <c r="H32" s="76">
        <f t="shared" si="1"/>
        <v>0</v>
      </c>
    </row>
    <row r="33" spans="1:8" x14ac:dyDescent="0.2">
      <c r="A33" s="47"/>
      <c r="B33" s="172" t="str">
        <f>Dec!B33</f>
        <v>Dental</v>
      </c>
      <c r="C33" s="6"/>
      <c r="D33" s="64">
        <f>Dec!D33</f>
        <v>0</v>
      </c>
      <c r="E33" s="156">
        <f>Dec!E33</f>
        <v>0</v>
      </c>
      <c r="F33" s="4">
        <v>0</v>
      </c>
      <c r="G33" s="64">
        <f>IF(E33=0,Dec!G33+F33,Dec!G33+F33)</f>
        <v>0</v>
      </c>
      <c r="H33" s="76">
        <f t="shared" si="1"/>
        <v>0</v>
      </c>
    </row>
    <row r="34" spans="1:8" x14ac:dyDescent="0.2">
      <c r="A34" s="47"/>
      <c r="B34" s="172" t="str">
        <f>Dec!B34</f>
        <v>Life Insurance</v>
      </c>
      <c r="C34" s="6"/>
      <c r="D34" s="64">
        <f>Dec!D34</f>
        <v>0</v>
      </c>
      <c r="E34" s="156">
        <f>Dec!E34</f>
        <v>0</v>
      </c>
      <c r="F34" s="4">
        <v>0</v>
      </c>
      <c r="G34" s="64">
        <f>IF(E34=0,Dec!G34+F34,Dec!G34+F34)</f>
        <v>0</v>
      </c>
      <c r="H34" s="76">
        <f t="shared" si="1"/>
        <v>0</v>
      </c>
    </row>
    <row r="35" spans="1:8" x14ac:dyDescent="0.2">
      <c r="A35" s="47"/>
      <c r="B35" s="172" t="str">
        <f>Dec!B35</f>
        <v>Worker's Compensation</v>
      </c>
      <c r="C35" s="6"/>
      <c r="D35" s="64">
        <f>Dec!D35</f>
        <v>0</v>
      </c>
      <c r="E35" s="156">
        <f>Dec!E35</f>
        <v>0</v>
      </c>
      <c r="F35" s="4">
        <v>0</v>
      </c>
      <c r="G35" s="64">
        <f>IF(E35=0,Dec!G35+F35,Dec!G35+F35)</f>
        <v>0</v>
      </c>
      <c r="H35" s="76">
        <f t="shared" si="1"/>
        <v>0</v>
      </c>
    </row>
    <row r="36" spans="1:8" x14ac:dyDescent="0.2">
      <c r="A36" s="47"/>
      <c r="B36" s="172" t="str">
        <f>Dec!B36</f>
        <v>Unemployment</v>
      </c>
      <c r="C36" s="6"/>
      <c r="D36" s="64">
        <f>Dec!D36</f>
        <v>0</v>
      </c>
      <c r="E36" s="156">
        <f>Dec!E36</f>
        <v>0</v>
      </c>
      <c r="F36" s="4">
        <v>0</v>
      </c>
      <c r="G36" s="64">
        <f>IF(E36=0,Dec!G36+F36,Dec!G36+F36)</f>
        <v>0</v>
      </c>
      <c r="H36" s="76">
        <f t="shared" si="1"/>
        <v>0</v>
      </c>
    </row>
    <row r="37" spans="1:8" x14ac:dyDescent="0.2">
      <c r="A37" s="47"/>
      <c r="B37" s="172" t="str">
        <f>Dec!B37</f>
        <v>Other (LT Disability)</v>
      </c>
      <c r="C37" s="58"/>
      <c r="D37" s="64">
        <f>Dec!D37</f>
        <v>0</v>
      </c>
      <c r="E37" s="156">
        <f>Dec!E37</f>
        <v>0</v>
      </c>
      <c r="F37" s="30">
        <v>0</v>
      </c>
      <c r="G37" s="64">
        <f>IF(E37=0,Dec!G37+F37,Dec!G37+F37)</f>
        <v>0</v>
      </c>
      <c r="H37" s="76">
        <f t="shared" si="1"/>
        <v>0</v>
      </c>
    </row>
    <row r="38" spans="1:8" x14ac:dyDescent="0.2">
      <c r="A38" s="47"/>
      <c r="D38" s="85"/>
      <c r="E38" s="155"/>
      <c r="F38" s="155"/>
      <c r="G38" s="85"/>
      <c r="H38" s="79"/>
    </row>
    <row r="39" spans="1:8" x14ac:dyDescent="0.2">
      <c r="A39" s="49" t="s">
        <v>33</v>
      </c>
      <c r="B39" s="33"/>
      <c r="D39" s="85"/>
      <c r="E39" s="2"/>
      <c r="F39" s="2"/>
      <c r="G39" s="85"/>
      <c r="H39" s="79"/>
    </row>
    <row r="40" spans="1:8" x14ac:dyDescent="0.2">
      <c r="A40" s="47"/>
      <c r="B40" s="172" t="str">
        <f>Dec!B40</f>
        <v>Rent Occupancy</v>
      </c>
      <c r="D40" s="64">
        <f>Dec!D40</f>
        <v>0</v>
      </c>
      <c r="E40" s="156">
        <f>Dec!E40</f>
        <v>0</v>
      </c>
      <c r="F40" s="3">
        <v>0</v>
      </c>
      <c r="G40" s="64">
        <f>IF(E40=0,Dec!G40+F40,Dec!G40+F40)</f>
        <v>0</v>
      </c>
      <c r="H40" s="76">
        <f>IF(E40=0,D40-G40,E40-G40)</f>
        <v>0</v>
      </c>
    </row>
    <row r="41" spans="1:8" x14ac:dyDescent="0.2">
      <c r="A41" s="47"/>
      <c r="B41" s="172" t="str">
        <f>Dec!B41</f>
        <v>Telephone</v>
      </c>
      <c r="C41" s="6"/>
      <c r="D41" s="64">
        <f>Dec!D41</f>
        <v>0</v>
      </c>
      <c r="E41" s="156">
        <f>Dec!E41</f>
        <v>0</v>
      </c>
      <c r="F41" s="4">
        <v>0</v>
      </c>
      <c r="G41" s="64">
        <f>IF(E41=0,Dec!G41+F41,Dec!G41+F41)</f>
        <v>0</v>
      </c>
      <c r="H41" s="76">
        <f t="shared" ref="H41:H49" si="2">IF(E41=0,D41-G41,E41-G41)</f>
        <v>0</v>
      </c>
    </row>
    <row r="42" spans="1:8" x14ac:dyDescent="0.2">
      <c r="A42" s="47"/>
      <c r="B42" s="172" t="str">
        <f>Dec!B42</f>
        <v>Utilities</v>
      </c>
      <c r="C42" s="6"/>
      <c r="D42" s="64">
        <f>Dec!D42</f>
        <v>0</v>
      </c>
      <c r="E42" s="156">
        <f>Dec!E42</f>
        <v>0</v>
      </c>
      <c r="F42" s="4">
        <v>0</v>
      </c>
      <c r="G42" s="64">
        <f>IF(E42=0,Dec!G42+F42,Dec!G42+F42)</f>
        <v>0</v>
      </c>
      <c r="H42" s="76">
        <f t="shared" si="2"/>
        <v>0</v>
      </c>
    </row>
    <row r="43" spans="1:8" x14ac:dyDescent="0.2">
      <c r="A43" s="47"/>
      <c r="B43" s="172" t="str">
        <f>Dec!B43</f>
        <v>Maintenance and Repairs</v>
      </c>
      <c r="C43" s="58"/>
      <c r="D43" s="64">
        <f>Dec!D43</f>
        <v>0</v>
      </c>
      <c r="E43" s="156">
        <f>Dec!E43</f>
        <v>0</v>
      </c>
      <c r="F43" s="3">
        <v>0</v>
      </c>
      <c r="G43" s="64">
        <f>IF(E43=0,Dec!G43+F43,Dec!G43+F43)</f>
        <v>0</v>
      </c>
      <c r="H43" s="76">
        <f t="shared" si="2"/>
        <v>0</v>
      </c>
    </row>
    <row r="44" spans="1:8" x14ac:dyDescent="0.2">
      <c r="A44" s="47"/>
      <c r="B44" s="172" t="str">
        <f>Dec!B44</f>
        <v>Local Milege</v>
      </c>
      <c r="C44" s="58"/>
      <c r="D44" s="64">
        <f>Dec!D44</f>
        <v>0</v>
      </c>
      <c r="E44" s="156">
        <f>Dec!E44</f>
        <v>0</v>
      </c>
      <c r="F44" s="3">
        <v>0</v>
      </c>
      <c r="G44" s="64">
        <f>IF(E44=0,Dec!G44+F44,Dec!G44+F44)</f>
        <v>0</v>
      </c>
      <c r="H44" s="76">
        <f t="shared" si="2"/>
        <v>0</v>
      </c>
    </row>
    <row r="45" spans="1:8" x14ac:dyDescent="0.2">
      <c r="A45" s="47"/>
      <c r="B45" s="172" t="str">
        <f>Dec!B45</f>
        <v>Office Supplies</v>
      </c>
      <c r="C45" s="58"/>
      <c r="D45" s="64">
        <f>Dec!D45</f>
        <v>0</v>
      </c>
      <c r="E45" s="156">
        <f>Dec!E45</f>
        <v>0</v>
      </c>
      <c r="F45" s="3">
        <v>0</v>
      </c>
      <c r="G45" s="64">
        <f>IF(E45=0,Dec!G45+F45,Dec!G45+F45)</f>
        <v>0</v>
      </c>
      <c r="H45" s="76">
        <f t="shared" si="2"/>
        <v>0</v>
      </c>
    </row>
    <row r="46" spans="1:8" x14ac:dyDescent="0.2">
      <c r="A46" s="47"/>
      <c r="B46" s="172" t="str">
        <f>Dec!B46</f>
        <v>Insurance Property and General Liability</v>
      </c>
      <c r="C46" s="58"/>
      <c r="D46" s="64">
        <f>Dec!D46</f>
        <v>0</v>
      </c>
      <c r="E46" s="156">
        <f>Dec!E46</f>
        <v>0</v>
      </c>
      <c r="F46" s="3">
        <v>0</v>
      </c>
      <c r="G46" s="64">
        <f>IF(E46=0,Dec!G46+F46,Dec!G46+F46)</f>
        <v>0</v>
      </c>
      <c r="H46" s="76">
        <f t="shared" si="2"/>
        <v>0</v>
      </c>
    </row>
    <row r="47" spans="1:8" x14ac:dyDescent="0.2">
      <c r="A47" s="47"/>
      <c r="B47" s="172" t="str">
        <f>Dec!B47</f>
        <v xml:space="preserve">Printing and Advertising </v>
      </c>
      <c r="C47" s="58"/>
      <c r="D47" s="64">
        <f>Dec!D47</f>
        <v>0</v>
      </c>
      <c r="E47" s="156">
        <f>Dec!E47</f>
        <v>0</v>
      </c>
      <c r="F47" s="3">
        <v>0</v>
      </c>
      <c r="G47" s="64">
        <f>IF(E47=0,Dec!G47+F47,Dec!G47+F47)</f>
        <v>0</v>
      </c>
      <c r="H47" s="76">
        <f t="shared" si="2"/>
        <v>0</v>
      </c>
    </row>
    <row r="48" spans="1:8" x14ac:dyDescent="0.2">
      <c r="A48" s="47"/>
      <c r="B48" s="172" t="str">
        <f>Dec!B48</f>
        <v>Postage</v>
      </c>
      <c r="C48" s="58"/>
      <c r="D48" s="64">
        <f>Dec!D48</f>
        <v>0</v>
      </c>
      <c r="E48" s="156">
        <f>Dec!E48</f>
        <v>0</v>
      </c>
      <c r="F48" s="3">
        <v>0</v>
      </c>
      <c r="G48" s="64">
        <f>IF(E48=0,Dec!G48+F48,Dec!G48+F48)</f>
        <v>0</v>
      </c>
      <c r="H48" s="76">
        <f t="shared" si="2"/>
        <v>0</v>
      </c>
    </row>
    <row r="49" spans="1:9" x14ac:dyDescent="0.2">
      <c r="A49" s="47"/>
      <c r="B49" s="236" t="str">
        <f>Dec!B49</f>
        <v>Professional Fees-1099 reimbursements</v>
      </c>
      <c r="C49" s="237"/>
      <c r="D49" s="64">
        <f>Dec!D49</f>
        <v>0</v>
      </c>
      <c r="E49" s="156">
        <f>Dec!E49</f>
        <v>0</v>
      </c>
      <c r="F49" s="9">
        <v>0</v>
      </c>
      <c r="G49" s="64">
        <f>IF(E49=0,Dec!G49+F49,Dec!G49+F49)</f>
        <v>0</v>
      </c>
      <c r="H49" s="76">
        <f t="shared" si="2"/>
        <v>0</v>
      </c>
    </row>
    <row r="50" spans="1:9" x14ac:dyDescent="0.2">
      <c r="A50" s="47"/>
      <c r="D50" s="85"/>
      <c r="E50" s="155"/>
      <c r="F50" s="155"/>
      <c r="G50" s="85"/>
      <c r="H50" s="79"/>
    </row>
    <row r="51" spans="1:9" x14ac:dyDescent="0.2">
      <c r="A51" s="49" t="s">
        <v>56</v>
      </c>
      <c r="B51" s="33"/>
      <c r="D51" s="85"/>
      <c r="E51" s="2"/>
      <c r="F51" s="2"/>
      <c r="G51" s="85" t="s">
        <v>38</v>
      </c>
      <c r="H51" s="79"/>
    </row>
    <row r="52" spans="1:9" x14ac:dyDescent="0.2">
      <c r="A52" s="47"/>
      <c r="B52" s="172" t="str">
        <f>Dec!B52</f>
        <v>Client Rent</v>
      </c>
      <c r="D52" s="64">
        <f>Dec!D52</f>
        <v>0</v>
      </c>
      <c r="E52" s="156">
        <f>Dec!E52</f>
        <v>0</v>
      </c>
      <c r="F52" s="28">
        <v>0</v>
      </c>
      <c r="G52" s="64">
        <f>IF(E52=0,Dec!G52+F52,Dec!G52+F52)</f>
        <v>0</v>
      </c>
      <c r="H52" s="76">
        <f>IF(E52=0,D52-G52,E52-G52)</f>
        <v>0</v>
      </c>
    </row>
    <row r="53" spans="1:9" x14ac:dyDescent="0.2">
      <c r="A53" s="47"/>
      <c r="B53" s="172" t="str">
        <f>Dec!B53</f>
        <v>Client Food</v>
      </c>
      <c r="C53" s="6"/>
      <c r="D53" s="64">
        <f>Dec!D53</f>
        <v>0</v>
      </c>
      <c r="E53" s="156">
        <f>Dec!E53</f>
        <v>0</v>
      </c>
      <c r="F53" s="30">
        <v>0</v>
      </c>
      <c r="G53" s="64">
        <f>IF(E53=0,Dec!G53+F53,Dec!G53+F53)</f>
        <v>0</v>
      </c>
      <c r="H53" s="76">
        <f t="shared" ref="H53:H56" si="3">IF(E53=0,D53-G53,E53-G53)</f>
        <v>0</v>
      </c>
    </row>
    <row r="54" spans="1:9" x14ac:dyDescent="0.2">
      <c r="A54" s="47"/>
      <c r="B54" s="172" t="str">
        <f>Dec!B54</f>
        <v>Client Medical</v>
      </c>
      <c r="C54" s="6"/>
      <c r="D54" s="64">
        <f>Dec!D54</f>
        <v>0</v>
      </c>
      <c r="E54" s="156">
        <f>Dec!E54</f>
        <v>0</v>
      </c>
      <c r="F54" s="30">
        <v>0</v>
      </c>
      <c r="G54" s="64">
        <f>IF(E54=0,Dec!G54+F54,Dec!G54+F54)</f>
        <v>0</v>
      </c>
      <c r="H54" s="76">
        <f t="shared" si="3"/>
        <v>0</v>
      </c>
    </row>
    <row r="55" spans="1:9" x14ac:dyDescent="0.2">
      <c r="A55" s="49" t="s">
        <v>38</v>
      </c>
      <c r="B55" s="172" t="str">
        <f>Dec!B55</f>
        <v>Client Other</v>
      </c>
      <c r="C55" s="6"/>
      <c r="D55" s="64">
        <f>Dec!D55</f>
        <v>0</v>
      </c>
      <c r="E55" s="156">
        <f>Dec!E55</f>
        <v>0</v>
      </c>
      <c r="F55" s="30">
        <v>0</v>
      </c>
      <c r="G55" s="64">
        <f>IF(E55=0,Dec!G55+F55,Dec!G55+F55)</f>
        <v>0</v>
      </c>
      <c r="H55" s="76">
        <f t="shared" si="3"/>
        <v>0</v>
      </c>
    </row>
    <row r="56" spans="1:9" x14ac:dyDescent="0.2">
      <c r="A56" s="47"/>
      <c r="B56" s="172" t="str">
        <f>Dec!B56</f>
        <v>Client Other</v>
      </c>
      <c r="C56" s="6"/>
      <c r="D56" s="64">
        <f>Dec!D56</f>
        <v>0</v>
      </c>
      <c r="E56" s="156">
        <f>Dec!E56</f>
        <v>0</v>
      </c>
      <c r="F56" s="30">
        <v>0</v>
      </c>
      <c r="G56" s="64">
        <f>IF(E56=0,Dec!G56+F56,Dec!G56+F56)</f>
        <v>0</v>
      </c>
      <c r="H56" s="76">
        <f t="shared" si="3"/>
        <v>0</v>
      </c>
    </row>
    <row r="57" spans="1:9" x14ac:dyDescent="0.2">
      <c r="A57" s="47"/>
      <c r="D57" s="85"/>
      <c r="E57" s="155"/>
      <c r="F57" s="2"/>
      <c r="G57" s="2"/>
      <c r="H57" s="48"/>
    </row>
    <row r="58" spans="1:9" x14ac:dyDescent="0.2">
      <c r="A58" s="47"/>
      <c r="D58" s="85"/>
      <c r="E58" s="2"/>
      <c r="F58" s="2"/>
      <c r="G58" s="2" t="s">
        <v>38</v>
      </c>
      <c r="H58" s="48"/>
    </row>
    <row r="59" spans="1:9" x14ac:dyDescent="0.2">
      <c r="A59" s="49"/>
      <c r="B59" s="33" t="s">
        <v>40</v>
      </c>
      <c r="D59" s="64">
        <f>SUM(D22:D56)</f>
        <v>0</v>
      </c>
      <c r="E59" s="64">
        <f t="shared" ref="E59:H59" si="4">SUM(E22:E56)</f>
        <v>0</v>
      </c>
      <c r="F59" s="64">
        <f t="shared" si="4"/>
        <v>0</v>
      </c>
      <c r="G59" s="64">
        <f t="shared" si="4"/>
        <v>0</v>
      </c>
      <c r="H59" s="187">
        <f t="shared" si="4"/>
        <v>0</v>
      </c>
      <c r="I59" s="47"/>
    </row>
    <row r="60" spans="1:9" ht="13.5" thickBot="1" x14ac:dyDescent="0.25">
      <c r="A60" s="59"/>
      <c r="B60" s="60"/>
      <c r="C60" s="60"/>
      <c r="D60" s="184"/>
      <c r="E60" s="184"/>
      <c r="F60" s="184"/>
      <c r="G60" s="184"/>
      <c r="H60" s="185"/>
    </row>
    <row r="61" spans="1:9" ht="14.25" thickTop="1" thickBot="1" x14ac:dyDescent="0.25">
      <c r="A61" s="34"/>
      <c r="B61" s="196" t="s">
        <v>101</v>
      </c>
      <c r="C61" s="196"/>
      <c r="D61" s="176"/>
      <c r="E61" s="207" t="s">
        <v>102</v>
      </c>
      <c r="F61" s="208"/>
      <c r="G61" s="208"/>
      <c r="H61" s="209"/>
    </row>
    <row r="62" spans="1:9" ht="13.5" thickTop="1" x14ac:dyDescent="0.2">
      <c r="A62" s="47"/>
      <c r="B62" s="210" t="s">
        <v>42</v>
      </c>
      <c r="C62" s="210"/>
      <c r="D62" s="211"/>
      <c r="E62" s="212" t="s">
        <v>103</v>
      </c>
      <c r="F62" s="213"/>
      <c r="G62" s="26" t="s">
        <v>103</v>
      </c>
      <c r="H62" s="16"/>
    </row>
    <row r="63" spans="1:9" x14ac:dyDescent="0.2">
      <c r="A63" s="47"/>
      <c r="B63" s="214" t="s">
        <v>107</v>
      </c>
      <c r="C63" s="214"/>
      <c r="D63" s="215"/>
      <c r="E63" s="216" t="s">
        <v>104</v>
      </c>
      <c r="F63" s="217"/>
      <c r="G63" s="218" t="s">
        <v>104</v>
      </c>
      <c r="H63" s="219"/>
    </row>
    <row r="64" spans="1:9"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59"/>
      <c r="B67" s="230" t="s">
        <v>50</v>
      </c>
      <c r="C67" s="230"/>
      <c r="D67" s="231"/>
      <c r="E67" s="232" t="s">
        <v>50</v>
      </c>
      <c r="F67" s="233"/>
      <c r="G67" s="224" t="s">
        <v>50</v>
      </c>
      <c r="H67" s="225"/>
    </row>
    <row r="68" spans="1:8" ht="13.5" thickTop="1" x14ac:dyDescent="0.2">
      <c r="A68" s="7" t="s">
        <v>51</v>
      </c>
    </row>
  </sheetData>
  <mergeCells count="29">
    <mergeCell ref="B64:D64"/>
    <mergeCell ref="E64:F64"/>
    <mergeCell ref="G66:H66"/>
    <mergeCell ref="G67:H67"/>
    <mergeCell ref="G64:H64"/>
    <mergeCell ref="G65:H65"/>
    <mergeCell ref="B65:D65"/>
    <mergeCell ref="E65:F65"/>
    <mergeCell ref="B66:D66"/>
    <mergeCell ref="E66:F66"/>
    <mergeCell ref="B67:D67"/>
    <mergeCell ref="E67:F67"/>
    <mergeCell ref="B62:D62"/>
    <mergeCell ref="E62:F62"/>
    <mergeCell ref="B63:D63"/>
    <mergeCell ref="E63:F63"/>
    <mergeCell ref="G63:H63"/>
    <mergeCell ref="A18:C18"/>
    <mergeCell ref="G9:H9"/>
    <mergeCell ref="A12:C12"/>
    <mergeCell ref="C9:D9"/>
    <mergeCell ref="B61:C61"/>
    <mergeCell ref="E61:H61"/>
    <mergeCell ref="B49:C49"/>
    <mergeCell ref="C5:H5"/>
    <mergeCell ref="C7:H7"/>
    <mergeCell ref="A1:H1"/>
    <mergeCell ref="A2:H2"/>
    <mergeCell ref="A3:H3"/>
  </mergeCells>
  <phoneticPr fontId="0" type="noConversion"/>
  <pageMargins left="0.75" right="0.75" top="1" bottom="1" header="0.5" footer="0.5"/>
  <pageSetup scale="8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68"/>
  <sheetViews>
    <sheetView topLeftCell="A7"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8.7109375" style="7" customWidth="1"/>
    <col min="4" max="6" width="15.7109375" style="7" customWidth="1"/>
    <col min="7" max="7" width="17.140625" style="7" customWidth="1"/>
    <col min="8" max="8" width="18.28515625"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row>
    <row r="7" spans="1:8" x14ac:dyDescent="0.2">
      <c r="B7" s="32" t="s">
        <v>3</v>
      </c>
      <c r="C7" s="238"/>
      <c r="D7" s="238"/>
      <c r="E7" s="238"/>
      <c r="F7" s="238"/>
      <c r="G7" s="238"/>
      <c r="H7" s="238"/>
    </row>
    <row r="9" spans="1:8" x14ac:dyDescent="0.2">
      <c r="B9" s="32" t="s">
        <v>4</v>
      </c>
      <c r="C9" s="202">
        <v>46054</v>
      </c>
      <c r="D9" s="202"/>
      <c r="E9" s="150"/>
      <c r="F9" s="32" t="s">
        <v>6</v>
      </c>
      <c r="G9" s="202" t="s">
        <v>116</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1"/>
      <c r="H14" s="48"/>
    </row>
    <row r="15" spans="1:8" x14ac:dyDescent="0.2">
      <c r="A15" s="49" t="str">
        <f>Startup!A15</f>
        <v>Public Service Grant Funds Received</v>
      </c>
      <c r="B15" s="33"/>
      <c r="D15" s="64">
        <f>D59</f>
        <v>0</v>
      </c>
      <c r="E15" s="64">
        <f>E59</f>
        <v>0</v>
      </c>
      <c r="F15" s="29">
        <f>F59</f>
        <v>0</v>
      </c>
      <c r="G15" s="84">
        <f>Jan!G15+Feb!F15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180"/>
      <c r="E20" s="179"/>
      <c r="F20" s="179"/>
      <c r="G20" s="180"/>
      <c r="H20" s="181"/>
    </row>
    <row r="21" spans="1:8" x14ac:dyDescent="0.2">
      <c r="A21" s="49" t="s">
        <v>22</v>
      </c>
      <c r="B21" s="33"/>
      <c r="D21" s="182"/>
      <c r="E21" s="57"/>
      <c r="F21" s="57"/>
      <c r="G21" s="182"/>
      <c r="H21" s="70"/>
    </row>
    <row r="22" spans="1:8" x14ac:dyDescent="0.2">
      <c r="A22" s="47"/>
      <c r="B22" s="172" t="str">
        <f>Jan!B22</f>
        <v>Salaries/Wages (1200)</v>
      </c>
      <c r="C22" s="58"/>
      <c r="D22" s="64">
        <f>Jan!D22</f>
        <v>0</v>
      </c>
      <c r="E22" s="156">
        <f>Jan!E22</f>
        <v>0</v>
      </c>
      <c r="F22" s="8">
        <v>0</v>
      </c>
      <c r="G22" s="64">
        <f>IF(E22=0,Jan!G22+F22,Jan!G22+F22)</f>
        <v>0</v>
      </c>
      <c r="H22" s="76">
        <f>IF(E22=0,D22-G22,E22-G22)</f>
        <v>0</v>
      </c>
    </row>
    <row r="23" spans="1:8" x14ac:dyDescent="0.2">
      <c r="A23" s="47"/>
      <c r="B23" s="172" t="str">
        <f>Jan!B23</f>
        <v>Salaries/Wages (1200)</v>
      </c>
      <c r="C23" s="6"/>
      <c r="D23" s="64">
        <f>Jan!D23</f>
        <v>0</v>
      </c>
      <c r="E23" s="156">
        <f>Jan!E23</f>
        <v>0</v>
      </c>
      <c r="F23" s="8">
        <v>0</v>
      </c>
      <c r="G23" s="64">
        <f>IF(E23=0,Jan!G23+F23,Jan!G23+F23)</f>
        <v>0</v>
      </c>
      <c r="H23" s="76">
        <f t="shared" ref="H23:H27" si="0">IF(E23=0,D23-G23,E23-G23)</f>
        <v>0</v>
      </c>
    </row>
    <row r="24" spans="1:8" x14ac:dyDescent="0.2">
      <c r="A24" s="47"/>
      <c r="B24" s="172" t="str">
        <f>Jan!B24</f>
        <v>Salaries/Wages (1200)</v>
      </c>
      <c r="C24" s="5"/>
      <c r="D24" s="64">
        <f>Jan!D24</f>
        <v>0</v>
      </c>
      <c r="E24" s="156">
        <f>Jan!E24</f>
        <v>0</v>
      </c>
      <c r="F24" s="9">
        <v>0</v>
      </c>
      <c r="G24" s="64">
        <f>IF(E24=0,Jan!G24+F24,Jan!G24+F24)</f>
        <v>0</v>
      </c>
      <c r="H24" s="76">
        <f t="shared" si="0"/>
        <v>0</v>
      </c>
    </row>
    <row r="25" spans="1:8" x14ac:dyDescent="0.2">
      <c r="A25" s="47"/>
      <c r="B25" s="172" t="str">
        <f>Jan!B25</f>
        <v>Salaries/Wages (1200)</v>
      </c>
      <c r="C25" s="5"/>
      <c r="D25" s="64">
        <f>Jan!D25</f>
        <v>0</v>
      </c>
      <c r="E25" s="156">
        <f>Jan!E25</f>
        <v>0</v>
      </c>
      <c r="F25" s="4">
        <v>0</v>
      </c>
      <c r="G25" s="64">
        <f>IF(E25=0,Jan!G25+F25,Jan!G25+F25)</f>
        <v>0</v>
      </c>
      <c r="H25" s="76">
        <f t="shared" si="0"/>
        <v>0</v>
      </c>
    </row>
    <row r="26" spans="1:8" x14ac:dyDescent="0.2">
      <c r="A26" s="47"/>
      <c r="B26" s="172" t="str">
        <f>Jan!B26</f>
        <v>Salaries/Wages (1200)</v>
      </c>
      <c r="C26" s="5"/>
      <c r="D26" s="64">
        <f>Jan!D26</f>
        <v>0</v>
      </c>
      <c r="E26" s="156">
        <f>Jan!E26</f>
        <v>0</v>
      </c>
      <c r="F26" s="4">
        <v>0</v>
      </c>
      <c r="G26" s="64">
        <f>IF(E26=0,Jan!G26+F26,Jan!G26+F26)</f>
        <v>0</v>
      </c>
      <c r="H26" s="76">
        <f t="shared" si="0"/>
        <v>0</v>
      </c>
    </row>
    <row r="27" spans="1:8" x14ac:dyDescent="0.2">
      <c r="A27" s="47"/>
      <c r="B27" s="172" t="str">
        <f>Jan!B27</f>
        <v>Salaries/Wages (1200)</v>
      </c>
      <c r="C27" s="5"/>
      <c r="D27" s="64">
        <f>Jan!D27</f>
        <v>0</v>
      </c>
      <c r="E27" s="156">
        <f>Jan!E27</f>
        <v>0</v>
      </c>
      <c r="F27" s="9">
        <v>0</v>
      </c>
      <c r="G27" s="64">
        <f>IF(E27=0,Jan!G27+F27,Jan!G27+F27)</f>
        <v>0</v>
      </c>
      <c r="H27" s="76">
        <f t="shared" si="0"/>
        <v>0</v>
      </c>
    </row>
    <row r="28" spans="1:8" x14ac:dyDescent="0.2">
      <c r="A28" s="47"/>
      <c r="D28" s="85"/>
      <c r="E28" s="155"/>
      <c r="F28" s="2"/>
      <c r="G28" s="85"/>
      <c r="H28" s="79"/>
    </row>
    <row r="29" spans="1:8" x14ac:dyDescent="0.2">
      <c r="A29" s="49" t="s">
        <v>24</v>
      </c>
      <c r="B29" s="33"/>
      <c r="D29" s="85"/>
      <c r="E29" s="2"/>
      <c r="F29" s="2"/>
      <c r="G29" s="85"/>
      <c r="H29" s="79"/>
    </row>
    <row r="30" spans="1:8" x14ac:dyDescent="0.2">
      <c r="A30" s="49"/>
      <c r="B30" s="172" t="str">
        <f>Jan!B30</f>
        <v>FICA and Med Tax (2101)</v>
      </c>
      <c r="C30" s="31"/>
      <c r="D30" s="64">
        <f>Jan!D30</f>
        <v>0</v>
      </c>
      <c r="E30" s="156">
        <f>Jan!E30</f>
        <v>0</v>
      </c>
      <c r="F30" s="8">
        <v>0</v>
      </c>
      <c r="G30" s="64">
        <f>IF(E30=0,Jan!G30+F30,Jan!G30+F30)</f>
        <v>0</v>
      </c>
      <c r="H30" s="76">
        <f>IF(E30=0,D30-G30,E30-G30)</f>
        <v>0</v>
      </c>
    </row>
    <row r="31" spans="1:8" x14ac:dyDescent="0.2">
      <c r="A31" s="47"/>
      <c r="B31" s="172" t="str">
        <f>Jan!B31</f>
        <v>Health Insurance (2304)</v>
      </c>
      <c r="D31" s="64">
        <f>Jan!D31</f>
        <v>0</v>
      </c>
      <c r="E31" s="156">
        <f>Jan!E31</f>
        <v>0</v>
      </c>
      <c r="F31" s="4">
        <v>0</v>
      </c>
      <c r="G31" s="64">
        <f>IF(E31=0,Jan!G31+F31,Jan!G31+F31)</f>
        <v>0</v>
      </c>
      <c r="H31" s="76">
        <f t="shared" ref="H31:H37" si="1">IF(E31=0,D31-G31,E31-G31)</f>
        <v>0</v>
      </c>
    </row>
    <row r="32" spans="1:8" x14ac:dyDescent="0.2">
      <c r="A32" s="47"/>
      <c r="B32" s="172" t="str">
        <f>Jan!B32</f>
        <v>Retirement</v>
      </c>
      <c r="C32" s="6"/>
      <c r="D32" s="64">
        <f>Jan!D32</f>
        <v>0</v>
      </c>
      <c r="E32" s="156">
        <f>Jan!E32</f>
        <v>0</v>
      </c>
      <c r="F32" s="4">
        <v>0</v>
      </c>
      <c r="G32" s="64">
        <f>IF(E32=0,Jan!G32+F32,Jan!G32+F32)</f>
        <v>0</v>
      </c>
      <c r="H32" s="76">
        <f t="shared" si="1"/>
        <v>0</v>
      </c>
    </row>
    <row r="33" spans="1:8" x14ac:dyDescent="0.2">
      <c r="A33" s="47"/>
      <c r="B33" s="172" t="str">
        <f>Jan!B33</f>
        <v>Dental</v>
      </c>
      <c r="C33" s="6"/>
      <c r="D33" s="64">
        <f>Jan!D33</f>
        <v>0</v>
      </c>
      <c r="E33" s="156">
        <f>Jan!E33</f>
        <v>0</v>
      </c>
      <c r="F33" s="4">
        <v>0</v>
      </c>
      <c r="G33" s="64">
        <f>IF(E33=0,Jan!G33+F33,Jan!G33+F33)</f>
        <v>0</v>
      </c>
      <c r="H33" s="76">
        <f t="shared" si="1"/>
        <v>0</v>
      </c>
    </row>
    <row r="34" spans="1:8" x14ac:dyDescent="0.2">
      <c r="A34" s="47"/>
      <c r="B34" s="172" t="str">
        <f>Jan!B34</f>
        <v>Life Insurance</v>
      </c>
      <c r="C34" s="6"/>
      <c r="D34" s="64">
        <f>Jan!D34</f>
        <v>0</v>
      </c>
      <c r="E34" s="156">
        <f>Jan!E34</f>
        <v>0</v>
      </c>
      <c r="F34" s="4">
        <v>0</v>
      </c>
      <c r="G34" s="64">
        <f>IF(E34=0,Jan!G34+F34,Jan!G34+F34)</f>
        <v>0</v>
      </c>
      <c r="H34" s="76">
        <f t="shared" si="1"/>
        <v>0</v>
      </c>
    </row>
    <row r="35" spans="1:8" x14ac:dyDescent="0.2">
      <c r="A35" s="47"/>
      <c r="B35" s="172" t="str">
        <f>Jan!B35</f>
        <v>Worker's Compensation</v>
      </c>
      <c r="C35" s="6"/>
      <c r="D35" s="64">
        <f>Jan!D35</f>
        <v>0</v>
      </c>
      <c r="E35" s="156">
        <f>Jan!E35</f>
        <v>0</v>
      </c>
      <c r="F35" s="4">
        <v>0</v>
      </c>
      <c r="G35" s="64">
        <f>IF(E35=0,Jan!G35+F35,Jan!G35+F35)</f>
        <v>0</v>
      </c>
      <c r="H35" s="76">
        <f t="shared" si="1"/>
        <v>0</v>
      </c>
    </row>
    <row r="36" spans="1:8" x14ac:dyDescent="0.2">
      <c r="A36" s="47"/>
      <c r="B36" s="172" t="str">
        <f>Jan!B36</f>
        <v>Unemployment</v>
      </c>
      <c r="C36" s="6"/>
      <c r="D36" s="64">
        <f>Jan!D36</f>
        <v>0</v>
      </c>
      <c r="E36" s="156">
        <f>Jan!E36</f>
        <v>0</v>
      </c>
      <c r="F36" s="4">
        <v>0</v>
      </c>
      <c r="G36" s="64">
        <f>IF(E36=0,Jan!G36+F36,Jan!G36+F36)</f>
        <v>0</v>
      </c>
      <c r="H36" s="76">
        <f t="shared" si="1"/>
        <v>0</v>
      </c>
    </row>
    <row r="37" spans="1:8" x14ac:dyDescent="0.2">
      <c r="A37" s="47"/>
      <c r="B37" s="172" t="str">
        <f>Jan!B37</f>
        <v>Other (LT Disability)</v>
      </c>
      <c r="C37" s="58"/>
      <c r="D37" s="64">
        <f>Jan!D37</f>
        <v>0</v>
      </c>
      <c r="E37" s="156">
        <f>Jan!E37</f>
        <v>0</v>
      </c>
      <c r="F37" s="30">
        <v>0</v>
      </c>
      <c r="G37" s="64">
        <f>IF(E37=0,Jan!G37+F37,Jan!G37+F37)</f>
        <v>0</v>
      </c>
      <c r="H37" s="76">
        <f t="shared" si="1"/>
        <v>0</v>
      </c>
    </row>
    <row r="38" spans="1:8" x14ac:dyDescent="0.2">
      <c r="A38" s="47"/>
      <c r="D38" s="85"/>
      <c r="E38" s="155"/>
      <c r="F38" s="155"/>
      <c r="G38" s="85"/>
      <c r="H38" s="79"/>
    </row>
    <row r="39" spans="1:8" x14ac:dyDescent="0.2">
      <c r="A39" s="49" t="s">
        <v>33</v>
      </c>
      <c r="B39" s="33"/>
      <c r="D39" s="85"/>
      <c r="E39" s="2"/>
      <c r="F39" s="2"/>
      <c r="G39" s="85"/>
      <c r="H39" s="79"/>
    </row>
    <row r="40" spans="1:8" x14ac:dyDescent="0.2">
      <c r="A40" s="47"/>
      <c r="B40" s="172" t="str">
        <f>Jan!B40</f>
        <v>Rent Occupancy</v>
      </c>
      <c r="D40" s="64">
        <f>Jan!D40</f>
        <v>0</v>
      </c>
      <c r="E40" s="156">
        <f>Jan!E40</f>
        <v>0</v>
      </c>
      <c r="F40" s="3">
        <v>0</v>
      </c>
      <c r="G40" s="64">
        <f>IF(E40=0,Jan!G40+F40,Jan!G40+F40)</f>
        <v>0</v>
      </c>
      <c r="H40" s="76">
        <f>IF(E40=0,D40-G40,E40-G40)</f>
        <v>0</v>
      </c>
    </row>
    <row r="41" spans="1:8" x14ac:dyDescent="0.2">
      <c r="A41" s="47"/>
      <c r="B41" s="172" t="str">
        <f>Jan!B41</f>
        <v>Telephone</v>
      </c>
      <c r="C41" s="6"/>
      <c r="D41" s="64">
        <f>Jan!D41</f>
        <v>0</v>
      </c>
      <c r="E41" s="156">
        <f>Jan!E41</f>
        <v>0</v>
      </c>
      <c r="F41" s="4">
        <v>0</v>
      </c>
      <c r="G41" s="64">
        <f>IF(E41=0,Jan!G41+F41,Jan!G41+F41)</f>
        <v>0</v>
      </c>
      <c r="H41" s="76">
        <f t="shared" ref="H41:H49" si="2">IF(E41=0,D41-G41,E41-G41)</f>
        <v>0</v>
      </c>
    </row>
    <row r="42" spans="1:8" x14ac:dyDescent="0.2">
      <c r="A42" s="47"/>
      <c r="B42" s="172" t="str">
        <f>Jan!B42</f>
        <v>Utilities</v>
      </c>
      <c r="C42" s="6"/>
      <c r="D42" s="64">
        <f>Jan!D42</f>
        <v>0</v>
      </c>
      <c r="E42" s="156">
        <f>Jan!E42</f>
        <v>0</v>
      </c>
      <c r="F42" s="4">
        <v>0</v>
      </c>
      <c r="G42" s="64">
        <f>IF(E42=0,Jan!G42+F42,Jan!G42+F42)</f>
        <v>0</v>
      </c>
      <c r="H42" s="76">
        <f t="shared" si="2"/>
        <v>0</v>
      </c>
    </row>
    <row r="43" spans="1:8" x14ac:dyDescent="0.2">
      <c r="A43" s="47"/>
      <c r="B43" s="172" t="str">
        <f>Jan!B43</f>
        <v>Maintenance and Repairs</v>
      </c>
      <c r="C43" s="58"/>
      <c r="D43" s="64">
        <f>Jan!D43</f>
        <v>0</v>
      </c>
      <c r="E43" s="156">
        <f>Jan!E43</f>
        <v>0</v>
      </c>
      <c r="F43" s="3">
        <v>0</v>
      </c>
      <c r="G43" s="64">
        <f>IF(E43=0,Jan!G43+F43,Jan!G43+F43)</f>
        <v>0</v>
      </c>
      <c r="H43" s="76">
        <f t="shared" si="2"/>
        <v>0</v>
      </c>
    </row>
    <row r="44" spans="1:8" x14ac:dyDescent="0.2">
      <c r="A44" s="47"/>
      <c r="B44" s="172" t="str">
        <f>Jan!B44</f>
        <v>Local Milege</v>
      </c>
      <c r="C44" s="58"/>
      <c r="D44" s="64">
        <f>Jan!D44</f>
        <v>0</v>
      </c>
      <c r="E44" s="156">
        <f>Jan!E44</f>
        <v>0</v>
      </c>
      <c r="F44" s="3">
        <v>0</v>
      </c>
      <c r="G44" s="64">
        <f>IF(E44=0,Jan!G44+F44,Jan!G44+F44)</f>
        <v>0</v>
      </c>
      <c r="H44" s="76">
        <f t="shared" si="2"/>
        <v>0</v>
      </c>
    </row>
    <row r="45" spans="1:8" x14ac:dyDescent="0.2">
      <c r="A45" s="47"/>
      <c r="B45" s="172" t="str">
        <f>Jan!B45</f>
        <v>Office Supplies</v>
      </c>
      <c r="C45" s="58"/>
      <c r="D45" s="64">
        <f>Jan!D45</f>
        <v>0</v>
      </c>
      <c r="E45" s="156">
        <f>Jan!E45</f>
        <v>0</v>
      </c>
      <c r="F45" s="3">
        <v>0</v>
      </c>
      <c r="G45" s="64">
        <f>IF(E45=0,Jan!G45+F45,Jan!G45+F45)</f>
        <v>0</v>
      </c>
      <c r="H45" s="76">
        <f t="shared" si="2"/>
        <v>0</v>
      </c>
    </row>
    <row r="46" spans="1:8" x14ac:dyDescent="0.2">
      <c r="A46" s="47"/>
      <c r="B46" s="172" t="str">
        <f>Jan!B46</f>
        <v>Insurance Property and General Liability</v>
      </c>
      <c r="C46" s="58"/>
      <c r="D46" s="64">
        <f>Jan!D46</f>
        <v>0</v>
      </c>
      <c r="E46" s="156">
        <f>Jan!E46</f>
        <v>0</v>
      </c>
      <c r="F46" s="3">
        <v>0</v>
      </c>
      <c r="G46" s="64">
        <f>IF(E46=0,Jan!G46+F46,Jan!G46+F46)</f>
        <v>0</v>
      </c>
      <c r="H46" s="76">
        <f t="shared" si="2"/>
        <v>0</v>
      </c>
    </row>
    <row r="47" spans="1:8" x14ac:dyDescent="0.2">
      <c r="A47" s="47"/>
      <c r="B47" s="172" t="str">
        <f>Jan!B47</f>
        <v xml:space="preserve">Printing and Advertising </v>
      </c>
      <c r="C47" s="58"/>
      <c r="D47" s="64">
        <f>Jan!D47</f>
        <v>0</v>
      </c>
      <c r="E47" s="156">
        <f>Jan!E47</f>
        <v>0</v>
      </c>
      <c r="F47" s="3">
        <v>0</v>
      </c>
      <c r="G47" s="64">
        <f>IF(E47=0,Jan!G47+F47,Jan!G47+F47)</f>
        <v>0</v>
      </c>
      <c r="H47" s="76">
        <f t="shared" si="2"/>
        <v>0</v>
      </c>
    </row>
    <row r="48" spans="1:8" x14ac:dyDescent="0.2">
      <c r="A48" s="47"/>
      <c r="B48" s="172" t="str">
        <f>Jan!B48</f>
        <v>Postage</v>
      </c>
      <c r="C48" s="58"/>
      <c r="D48" s="64">
        <f>Jan!D48</f>
        <v>0</v>
      </c>
      <c r="E48" s="156">
        <f>Jan!E48</f>
        <v>0</v>
      </c>
      <c r="F48" s="3">
        <v>0</v>
      </c>
      <c r="G48" s="64">
        <f>IF(E48=0,Jan!G48+F48,Jan!G48+F48)</f>
        <v>0</v>
      </c>
      <c r="H48" s="76">
        <f t="shared" si="2"/>
        <v>0</v>
      </c>
    </row>
    <row r="49" spans="1:8" x14ac:dyDescent="0.2">
      <c r="A49" s="47"/>
      <c r="B49" s="236" t="str">
        <f>Jan!B49</f>
        <v>Professional Fees-1099 reimbursements</v>
      </c>
      <c r="C49" s="237"/>
      <c r="D49" s="64">
        <f>Jan!D49</f>
        <v>0</v>
      </c>
      <c r="E49" s="156">
        <f>Jan!E49</f>
        <v>0</v>
      </c>
      <c r="F49" s="9">
        <v>0</v>
      </c>
      <c r="G49" s="64">
        <f>IF(E49=0,Jan!G49+F49,Jan!G49+F49)</f>
        <v>0</v>
      </c>
      <c r="H49" s="76">
        <f t="shared" si="2"/>
        <v>0</v>
      </c>
    </row>
    <row r="50" spans="1:8" x14ac:dyDescent="0.2">
      <c r="A50" s="47"/>
      <c r="D50" s="85"/>
      <c r="E50" s="155"/>
      <c r="F50" s="155"/>
      <c r="G50" s="85"/>
      <c r="H50" s="79"/>
    </row>
    <row r="51" spans="1:8" x14ac:dyDescent="0.2">
      <c r="A51" s="49" t="s">
        <v>56</v>
      </c>
      <c r="B51" s="33"/>
      <c r="D51" s="85"/>
      <c r="E51" s="2"/>
      <c r="F51" s="2"/>
      <c r="G51" s="85" t="s">
        <v>38</v>
      </c>
      <c r="H51" s="79"/>
    </row>
    <row r="52" spans="1:8" x14ac:dyDescent="0.2">
      <c r="A52" s="47"/>
      <c r="B52" s="172" t="str">
        <f>Jan!B52</f>
        <v>Client Rent</v>
      </c>
      <c r="D52" s="64">
        <f>Jan!D52</f>
        <v>0</v>
      </c>
      <c r="E52" s="156">
        <f>Jan!E52</f>
        <v>0</v>
      </c>
      <c r="F52" s="28">
        <v>0</v>
      </c>
      <c r="G52" s="64">
        <f>IF(E52=0,Jan!G52+F52,Jan!G52+F52)</f>
        <v>0</v>
      </c>
      <c r="H52" s="76">
        <f>IF(E52=0,D52-G52,E52-G52)</f>
        <v>0</v>
      </c>
    </row>
    <row r="53" spans="1:8" x14ac:dyDescent="0.2">
      <c r="A53" s="47"/>
      <c r="B53" s="172" t="str">
        <f>Jan!B53</f>
        <v>Client Food</v>
      </c>
      <c r="C53" s="6"/>
      <c r="D53" s="64">
        <f>Jan!D53</f>
        <v>0</v>
      </c>
      <c r="E53" s="156">
        <f>Jan!E53</f>
        <v>0</v>
      </c>
      <c r="F53" s="30">
        <v>0</v>
      </c>
      <c r="G53" s="64">
        <f>IF(E53=0,Jan!G53+F53,Jan!G53+F53)</f>
        <v>0</v>
      </c>
      <c r="H53" s="76">
        <f t="shared" ref="H53:H56" si="3">IF(E53=0,D53-G53,E53-G53)</f>
        <v>0</v>
      </c>
    </row>
    <row r="54" spans="1:8" x14ac:dyDescent="0.2">
      <c r="A54" s="47"/>
      <c r="B54" s="172" t="str">
        <f>Jan!B54</f>
        <v>Client Medical</v>
      </c>
      <c r="C54" s="6"/>
      <c r="D54" s="64">
        <f>Jan!D54</f>
        <v>0</v>
      </c>
      <c r="E54" s="156">
        <f>Jan!E54</f>
        <v>0</v>
      </c>
      <c r="F54" s="30">
        <v>0</v>
      </c>
      <c r="G54" s="64">
        <f>IF(E54=0,Jan!G54+F54,Jan!G54+F54)</f>
        <v>0</v>
      </c>
      <c r="H54" s="76">
        <f t="shared" si="3"/>
        <v>0</v>
      </c>
    </row>
    <row r="55" spans="1:8" x14ac:dyDescent="0.2">
      <c r="A55" s="49" t="s">
        <v>38</v>
      </c>
      <c r="B55" s="172" t="str">
        <f>Jan!B55</f>
        <v>Client Other</v>
      </c>
      <c r="C55" s="6"/>
      <c r="D55" s="64">
        <f>Jan!D55</f>
        <v>0</v>
      </c>
      <c r="E55" s="156">
        <f>Jan!E55</f>
        <v>0</v>
      </c>
      <c r="F55" s="30">
        <v>0</v>
      </c>
      <c r="G55" s="64">
        <f>IF(E55=0,Jan!G55+F55,Jan!G55+F55)</f>
        <v>0</v>
      </c>
      <c r="H55" s="76">
        <f t="shared" si="3"/>
        <v>0</v>
      </c>
    </row>
    <row r="56" spans="1:8" x14ac:dyDescent="0.2">
      <c r="A56" s="47"/>
      <c r="B56" s="172" t="str">
        <f>Jan!B56</f>
        <v>Client Other</v>
      </c>
      <c r="C56" s="6"/>
      <c r="D56" s="64">
        <f>Jan!D56</f>
        <v>0</v>
      </c>
      <c r="E56" s="156">
        <f>Jan!E56</f>
        <v>0</v>
      </c>
      <c r="F56" s="28">
        <v>0</v>
      </c>
      <c r="G56" s="64">
        <f>IF(E56=0,Jan!G56+F56,Jan!G56+F56)</f>
        <v>0</v>
      </c>
      <c r="H56" s="76">
        <f t="shared" si="3"/>
        <v>0</v>
      </c>
    </row>
    <row r="57" spans="1:8" x14ac:dyDescent="0.2">
      <c r="A57" s="47"/>
      <c r="D57" s="85"/>
      <c r="E57" s="155"/>
      <c r="F57" s="2"/>
      <c r="G57" s="2"/>
      <c r="H57" s="48"/>
    </row>
    <row r="58" spans="1:8" x14ac:dyDescent="0.2">
      <c r="A58" s="47"/>
      <c r="D58" s="85"/>
      <c r="E58" s="2"/>
      <c r="F58" s="2"/>
      <c r="G58" s="2" t="s">
        <v>38</v>
      </c>
      <c r="H58" s="48"/>
    </row>
    <row r="59" spans="1:8" x14ac:dyDescent="0.2">
      <c r="A59" s="49"/>
      <c r="B59" s="33" t="s">
        <v>40</v>
      </c>
      <c r="D59" s="64">
        <f>SUM(D22:D56)</f>
        <v>0</v>
      </c>
      <c r="E59" s="64">
        <f>SUM(E22:E56)</f>
        <v>0</v>
      </c>
      <c r="F59" s="64">
        <f>SUM(F22:F56)</f>
        <v>0</v>
      </c>
      <c r="G59" s="64">
        <f>SUM(G22:G56)</f>
        <v>0</v>
      </c>
      <c r="H59" s="65">
        <f>SUM(H22:H56)</f>
        <v>0</v>
      </c>
    </row>
    <row r="60" spans="1:8" ht="13.5" thickBot="1" x14ac:dyDescent="0.25">
      <c r="A60" s="59"/>
      <c r="B60" s="60"/>
      <c r="C60" s="60"/>
      <c r="D60" s="184"/>
      <c r="E60" s="184"/>
      <c r="F60" s="184"/>
      <c r="G60" s="184"/>
      <c r="H60" s="185"/>
    </row>
    <row r="61" spans="1:8" ht="14.25" thickTop="1" thickBot="1" x14ac:dyDescent="0.25">
      <c r="A61" s="34"/>
      <c r="B61" s="196" t="s">
        <v>101</v>
      </c>
      <c r="C61" s="196"/>
      <c r="D61" s="176"/>
      <c r="E61" s="207" t="s">
        <v>102</v>
      </c>
      <c r="F61" s="208"/>
      <c r="G61" s="208"/>
      <c r="H61" s="209"/>
    </row>
    <row r="62" spans="1:8" ht="13.5" thickTop="1" x14ac:dyDescent="0.2">
      <c r="A62" s="47"/>
      <c r="B62" s="210" t="s">
        <v>42</v>
      </c>
      <c r="C62" s="210"/>
      <c r="D62" s="211"/>
      <c r="E62" s="212" t="s">
        <v>103</v>
      </c>
      <c r="F62" s="213"/>
      <c r="G62" s="26" t="s">
        <v>103</v>
      </c>
      <c r="H62" s="16"/>
    </row>
    <row r="63" spans="1:8" x14ac:dyDescent="0.2">
      <c r="A63" s="47"/>
      <c r="B63" s="214" t="s">
        <v>107</v>
      </c>
      <c r="C63" s="214"/>
      <c r="D63" s="215"/>
      <c r="E63" s="216" t="s">
        <v>104</v>
      </c>
      <c r="F63" s="217"/>
      <c r="G63" s="218" t="s">
        <v>104</v>
      </c>
      <c r="H63" s="219"/>
    </row>
    <row r="64" spans="1:8"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59"/>
      <c r="B67" s="239" t="s">
        <v>50</v>
      </c>
      <c r="C67" s="239"/>
      <c r="D67" s="240"/>
      <c r="E67" s="232" t="s">
        <v>50</v>
      </c>
      <c r="F67" s="233"/>
      <c r="G67" s="224" t="s">
        <v>50</v>
      </c>
      <c r="H67" s="225"/>
    </row>
    <row r="68" spans="1:8" ht="13.5" thickTop="1" x14ac:dyDescent="0.2">
      <c r="A68" s="7" t="s">
        <v>51</v>
      </c>
      <c r="B68" s="35"/>
      <c r="C68" s="35"/>
      <c r="D68" s="35"/>
    </row>
  </sheetData>
  <mergeCells count="29">
    <mergeCell ref="B64:D64"/>
    <mergeCell ref="E64:F64"/>
    <mergeCell ref="G66:H66"/>
    <mergeCell ref="G67:H67"/>
    <mergeCell ref="G64:H64"/>
    <mergeCell ref="G65:H65"/>
    <mergeCell ref="B65:D65"/>
    <mergeCell ref="E65:F65"/>
    <mergeCell ref="B66:D66"/>
    <mergeCell ref="E66:F66"/>
    <mergeCell ref="B67:D67"/>
    <mergeCell ref="E67:F67"/>
    <mergeCell ref="B62:D62"/>
    <mergeCell ref="E62:F62"/>
    <mergeCell ref="B63:D63"/>
    <mergeCell ref="E63:F63"/>
    <mergeCell ref="G63:H63"/>
    <mergeCell ref="A18:C18"/>
    <mergeCell ref="G9:H9"/>
    <mergeCell ref="A12:C12"/>
    <mergeCell ref="C9:D9"/>
    <mergeCell ref="B61:C61"/>
    <mergeCell ref="E61:H61"/>
    <mergeCell ref="B49:C49"/>
    <mergeCell ref="C5:H5"/>
    <mergeCell ref="C7:H7"/>
    <mergeCell ref="A1:H1"/>
    <mergeCell ref="A2:H2"/>
    <mergeCell ref="A3:H3"/>
  </mergeCells>
  <phoneticPr fontId="0" type="noConversion"/>
  <pageMargins left="0.75" right="0.75" top="1" bottom="1" header="0.5" footer="0.5"/>
  <pageSetup scale="8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68"/>
  <sheetViews>
    <sheetView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8.85546875" style="7" customWidth="1"/>
    <col min="4" max="6" width="15.7109375" style="7" customWidth="1"/>
    <col min="7" max="7" width="17.140625" style="7" customWidth="1"/>
    <col min="8" max="8" width="18.7109375"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row>
    <row r="7" spans="1:8" x14ac:dyDescent="0.2">
      <c r="B7" s="32" t="s">
        <v>3</v>
      </c>
      <c r="C7" s="238"/>
      <c r="D7" s="238"/>
      <c r="E7" s="238"/>
      <c r="F7" s="238"/>
      <c r="G7" s="238"/>
      <c r="H7" s="238"/>
    </row>
    <row r="9" spans="1:8" x14ac:dyDescent="0.2">
      <c r="B9" s="32" t="s">
        <v>4</v>
      </c>
      <c r="C9" s="202">
        <v>46082</v>
      </c>
      <c r="D9" s="202"/>
      <c r="E9" s="150"/>
      <c r="F9" s="32" t="s">
        <v>6</v>
      </c>
      <c r="G9" s="202">
        <v>46112</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1"/>
      <c r="H14" s="48"/>
    </row>
    <row r="15" spans="1:8" x14ac:dyDescent="0.2">
      <c r="A15" s="49" t="str">
        <f>Startup!A15</f>
        <v>Public Service Grant Funds Received</v>
      </c>
      <c r="B15" s="33"/>
      <c r="D15" s="64">
        <f>D59</f>
        <v>0</v>
      </c>
      <c r="E15" s="64">
        <f>E59</f>
        <v>0</v>
      </c>
      <c r="F15" s="29">
        <f>F59</f>
        <v>0</v>
      </c>
      <c r="G15" s="84">
        <f>Feb!G15+Mar!F15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180"/>
      <c r="E20" s="179"/>
      <c r="F20" s="179"/>
      <c r="G20" s="180"/>
      <c r="H20" s="181"/>
    </row>
    <row r="21" spans="1:8" x14ac:dyDescent="0.2">
      <c r="A21" s="49" t="s">
        <v>22</v>
      </c>
      <c r="B21" s="33"/>
      <c r="D21" s="182"/>
      <c r="E21" s="57"/>
      <c r="F21" s="57"/>
      <c r="G21" s="182"/>
      <c r="H21" s="70"/>
    </row>
    <row r="22" spans="1:8" x14ac:dyDescent="0.2">
      <c r="A22" s="47"/>
      <c r="B22" s="172" t="str">
        <f>Feb!B22</f>
        <v>Salaries/Wages (1200)</v>
      </c>
      <c r="C22" s="58"/>
      <c r="D22" s="64">
        <f>Feb!D22</f>
        <v>0</v>
      </c>
      <c r="E22" s="156">
        <f>Feb!E22</f>
        <v>0</v>
      </c>
      <c r="F22" s="8">
        <v>0</v>
      </c>
      <c r="G22" s="64">
        <f>IF(E22=0,Feb!G22+F22,Feb!G22+F22)</f>
        <v>0</v>
      </c>
      <c r="H22" s="76">
        <f>IF(E22=0,D22-G22,E22-G22)</f>
        <v>0</v>
      </c>
    </row>
    <row r="23" spans="1:8" x14ac:dyDescent="0.2">
      <c r="A23" s="47"/>
      <c r="B23" s="172" t="str">
        <f>Feb!B23</f>
        <v>Salaries/Wages (1200)</v>
      </c>
      <c r="C23" s="6"/>
      <c r="D23" s="64">
        <f>Feb!D23</f>
        <v>0</v>
      </c>
      <c r="E23" s="156">
        <f>Feb!E23</f>
        <v>0</v>
      </c>
      <c r="F23" s="8">
        <v>0</v>
      </c>
      <c r="G23" s="64">
        <f>IF(E23=0,Feb!G23+F23,Feb!G23+F23)</f>
        <v>0</v>
      </c>
      <c r="H23" s="76">
        <f t="shared" ref="H23:H27" si="0">IF(E23=0,D23-G23,E23-G23)</f>
        <v>0</v>
      </c>
    </row>
    <row r="24" spans="1:8" x14ac:dyDescent="0.2">
      <c r="A24" s="47"/>
      <c r="B24" s="172" t="str">
        <f>Feb!B24</f>
        <v>Salaries/Wages (1200)</v>
      </c>
      <c r="C24" s="5"/>
      <c r="D24" s="64">
        <f>Feb!D24</f>
        <v>0</v>
      </c>
      <c r="E24" s="156">
        <f>Feb!E24</f>
        <v>0</v>
      </c>
      <c r="F24" s="9">
        <v>0</v>
      </c>
      <c r="G24" s="64">
        <f>IF(E24=0,Feb!G24+F24,Feb!G24+F24)</f>
        <v>0</v>
      </c>
      <c r="H24" s="76">
        <f t="shared" si="0"/>
        <v>0</v>
      </c>
    </row>
    <row r="25" spans="1:8" x14ac:dyDescent="0.2">
      <c r="A25" s="47"/>
      <c r="B25" s="172" t="str">
        <f>Feb!B25</f>
        <v>Salaries/Wages (1200)</v>
      </c>
      <c r="C25" s="5"/>
      <c r="D25" s="64">
        <f>Feb!D25</f>
        <v>0</v>
      </c>
      <c r="E25" s="156">
        <f>Feb!E25</f>
        <v>0</v>
      </c>
      <c r="F25" s="4">
        <v>0</v>
      </c>
      <c r="G25" s="64">
        <f>IF(E25=0,Feb!G25+F25,Feb!G25+F25)</f>
        <v>0</v>
      </c>
      <c r="H25" s="76">
        <f t="shared" si="0"/>
        <v>0</v>
      </c>
    </row>
    <row r="26" spans="1:8" x14ac:dyDescent="0.2">
      <c r="A26" s="47"/>
      <c r="B26" s="172" t="str">
        <f>Feb!B26</f>
        <v>Salaries/Wages (1200)</v>
      </c>
      <c r="C26" s="5"/>
      <c r="D26" s="64">
        <f>Feb!D26</f>
        <v>0</v>
      </c>
      <c r="E26" s="156">
        <f>Feb!E26</f>
        <v>0</v>
      </c>
      <c r="F26" s="4">
        <v>0</v>
      </c>
      <c r="G26" s="64">
        <f>IF(E26=0,Feb!G26+F26,Feb!G26+F26)</f>
        <v>0</v>
      </c>
      <c r="H26" s="76">
        <f t="shared" si="0"/>
        <v>0</v>
      </c>
    </row>
    <row r="27" spans="1:8" x14ac:dyDescent="0.2">
      <c r="A27" s="47"/>
      <c r="B27" s="172" t="str">
        <f>Feb!B27</f>
        <v>Salaries/Wages (1200)</v>
      </c>
      <c r="C27" s="5"/>
      <c r="D27" s="64">
        <f>Feb!D27</f>
        <v>0</v>
      </c>
      <c r="E27" s="156">
        <f>Feb!E27</f>
        <v>0</v>
      </c>
      <c r="F27" s="9">
        <v>0</v>
      </c>
      <c r="G27" s="64">
        <f>IF(E27=0,Feb!G27+F27,Feb!G27+F27)</f>
        <v>0</v>
      </c>
      <c r="H27" s="76">
        <f t="shared" si="0"/>
        <v>0</v>
      </c>
    </row>
    <row r="28" spans="1:8" x14ac:dyDescent="0.2">
      <c r="A28" s="47"/>
      <c r="D28" s="85"/>
      <c r="E28" s="155"/>
      <c r="F28" s="155"/>
      <c r="G28" s="85"/>
      <c r="H28" s="79"/>
    </row>
    <row r="29" spans="1:8" x14ac:dyDescent="0.2">
      <c r="A29" s="49" t="s">
        <v>24</v>
      </c>
      <c r="B29" s="33"/>
      <c r="D29" s="85"/>
      <c r="E29" s="2"/>
      <c r="F29" s="2"/>
      <c r="G29" s="85"/>
      <c r="H29" s="79"/>
    </row>
    <row r="30" spans="1:8" x14ac:dyDescent="0.2">
      <c r="A30" s="49"/>
      <c r="B30" s="172" t="str">
        <f>Feb!B30</f>
        <v>FICA and Med Tax (2101)</v>
      </c>
      <c r="C30" s="31"/>
      <c r="D30" s="64">
        <f>Feb!D30</f>
        <v>0</v>
      </c>
      <c r="E30" s="156">
        <f>Feb!E30</f>
        <v>0</v>
      </c>
      <c r="F30" s="8">
        <v>0</v>
      </c>
      <c r="G30" s="64">
        <f>IF(E30=0,Feb!G30+F30,Feb!G30+F30)</f>
        <v>0</v>
      </c>
      <c r="H30" s="76">
        <f>IF(E30=0,D30-G30,E30-G30)</f>
        <v>0</v>
      </c>
    </row>
    <row r="31" spans="1:8" x14ac:dyDescent="0.2">
      <c r="A31" s="47"/>
      <c r="B31" s="172" t="str">
        <f>Feb!B31</f>
        <v>Health Insurance (2304)</v>
      </c>
      <c r="D31" s="64">
        <f>Feb!D31</f>
        <v>0</v>
      </c>
      <c r="E31" s="156">
        <f>Feb!E31</f>
        <v>0</v>
      </c>
      <c r="F31" s="4">
        <v>0</v>
      </c>
      <c r="G31" s="64">
        <f>IF(E31=0,Feb!G31+F31,Feb!G31+F31)</f>
        <v>0</v>
      </c>
      <c r="H31" s="76">
        <f t="shared" ref="H31:H37" si="1">IF(E31=0,D31-G31,E31-G31)</f>
        <v>0</v>
      </c>
    </row>
    <row r="32" spans="1:8" x14ac:dyDescent="0.2">
      <c r="A32" s="47"/>
      <c r="B32" s="172" t="str">
        <f>Feb!B32</f>
        <v>Retirement</v>
      </c>
      <c r="C32" s="6"/>
      <c r="D32" s="64">
        <f>Feb!D32</f>
        <v>0</v>
      </c>
      <c r="E32" s="156">
        <f>Feb!E32</f>
        <v>0</v>
      </c>
      <c r="F32" s="4">
        <v>0</v>
      </c>
      <c r="G32" s="64">
        <f>IF(E32=0,Feb!G32+F32,Feb!G32+F32)</f>
        <v>0</v>
      </c>
      <c r="H32" s="76">
        <f t="shared" si="1"/>
        <v>0</v>
      </c>
    </row>
    <row r="33" spans="1:8" x14ac:dyDescent="0.2">
      <c r="A33" s="47"/>
      <c r="B33" s="172" t="str">
        <f>Feb!B33</f>
        <v>Dental</v>
      </c>
      <c r="C33" s="6"/>
      <c r="D33" s="64">
        <f>Feb!D33</f>
        <v>0</v>
      </c>
      <c r="E33" s="156">
        <f>Feb!E33</f>
        <v>0</v>
      </c>
      <c r="F33" s="4">
        <v>0</v>
      </c>
      <c r="G33" s="64">
        <f>IF(E33=0,Feb!G33+F33,Feb!G33+F33)</f>
        <v>0</v>
      </c>
      <c r="H33" s="76">
        <f t="shared" si="1"/>
        <v>0</v>
      </c>
    </row>
    <row r="34" spans="1:8" x14ac:dyDescent="0.2">
      <c r="A34" s="47"/>
      <c r="B34" s="172" t="str">
        <f>Feb!B34</f>
        <v>Life Insurance</v>
      </c>
      <c r="C34" s="6"/>
      <c r="D34" s="64">
        <f>Feb!D34</f>
        <v>0</v>
      </c>
      <c r="E34" s="156">
        <f>Feb!E34</f>
        <v>0</v>
      </c>
      <c r="F34" s="4">
        <v>0</v>
      </c>
      <c r="G34" s="64">
        <f>IF(E34=0,Feb!G34+F34,Feb!G34+F34)</f>
        <v>0</v>
      </c>
      <c r="H34" s="76">
        <f t="shared" si="1"/>
        <v>0</v>
      </c>
    </row>
    <row r="35" spans="1:8" x14ac:dyDescent="0.2">
      <c r="A35" s="47"/>
      <c r="B35" s="172" t="str">
        <f>Feb!B35</f>
        <v>Worker's Compensation</v>
      </c>
      <c r="C35" s="6"/>
      <c r="D35" s="64">
        <f>Feb!D35</f>
        <v>0</v>
      </c>
      <c r="E35" s="156">
        <f>Feb!E35</f>
        <v>0</v>
      </c>
      <c r="F35" s="4">
        <v>0</v>
      </c>
      <c r="G35" s="64">
        <f>IF(E35=0,Feb!G35+F35,Feb!G35+F35)</f>
        <v>0</v>
      </c>
      <c r="H35" s="76">
        <f t="shared" si="1"/>
        <v>0</v>
      </c>
    </row>
    <row r="36" spans="1:8" x14ac:dyDescent="0.2">
      <c r="A36" s="47"/>
      <c r="B36" s="172" t="str">
        <f>Feb!B36</f>
        <v>Unemployment</v>
      </c>
      <c r="C36" s="6"/>
      <c r="D36" s="64">
        <f>Feb!D36</f>
        <v>0</v>
      </c>
      <c r="E36" s="156">
        <f>Feb!E36</f>
        <v>0</v>
      </c>
      <c r="F36" s="4">
        <v>0</v>
      </c>
      <c r="G36" s="64">
        <f>IF(E36=0,Feb!G36+F36,Feb!G36+F36)</f>
        <v>0</v>
      </c>
      <c r="H36" s="76">
        <f t="shared" si="1"/>
        <v>0</v>
      </c>
    </row>
    <row r="37" spans="1:8" x14ac:dyDescent="0.2">
      <c r="A37" s="47"/>
      <c r="B37" s="172" t="str">
        <f>Feb!B37</f>
        <v>Other (LT Disability)</v>
      </c>
      <c r="C37" s="58"/>
      <c r="D37" s="64">
        <f>Feb!D37</f>
        <v>0</v>
      </c>
      <c r="E37" s="156">
        <f>Feb!E37</f>
        <v>0</v>
      </c>
      <c r="F37" s="30">
        <v>0</v>
      </c>
      <c r="G37" s="64">
        <f>IF(E37=0,Feb!G37+F37,Feb!G37+F37)</f>
        <v>0</v>
      </c>
      <c r="H37" s="76">
        <f t="shared" si="1"/>
        <v>0</v>
      </c>
    </row>
    <row r="38" spans="1:8" x14ac:dyDescent="0.2">
      <c r="A38" s="47"/>
      <c r="D38" s="85"/>
      <c r="E38" s="155"/>
      <c r="F38" s="155"/>
      <c r="G38" s="85"/>
      <c r="H38" s="79"/>
    </row>
    <row r="39" spans="1:8" x14ac:dyDescent="0.2">
      <c r="A39" s="49" t="s">
        <v>33</v>
      </c>
      <c r="B39" s="33"/>
      <c r="D39" s="85"/>
      <c r="E39" s="2"/>
      <c r="F39" s="2"/>
      <c r="G39" s="85"/>
      <c r="H39" s="79"/>
    </row>
    <row r="40" spans="1:8" x14ac:dyDescent="0.2">
      <c r="A40" s="47"/>
      <c r="B40" s="172" t="str">
        <f>Feb!B40</f>
        <v>Rent Occupancy</v>
      </c>
      <c r="D40" s="64">
        <f>Feb!D40</f>
        <v>0</v>
      </c>
      <c r="E40" s="156">
        <f>Feb!E40</f>
        <v>0</v>
      </c>
      <c r="F40" s="3">
        <v>0</v>
      </c>
      <c r="G40" s="64">
        <f>IF(E40=0,Feb!G40+F40,Feb!G40+F40)</f>
        <v>0</v>
      </c>
      <c r="H40" s="76">
        <f>IF(E40=0,D40-G40,E40-G40)</f>
        <v>0</v>
      </c>
    </row>
    <row r="41" spans="1:8" x14ac:dyDescent="0.2">
      <c r="A41" s="47"/>
      <c r="B41" s="172" t="str">
        <f>Feb!B41</f>
        <v>Telephone</v>
      </c>
      <c r="C41" s="6"/>
      <c r="D41" s="64">
        <f>Feb!D41</f>
        <v>0</v>
      </c>
      <c r="E41" s="156">
        <f>Feb!E41</f>
        <v>0</v>
      </c>
      <c r="F41" s="4">
        <v>0</v>
      </c>
      <c r="G41" s="64">
        <f>IF(E41=0,Feb!G41+F41,Feb!G41+F41)</f>
        <v>0</v>
      </c>
      <c r="H41" s="76">
        <f t="shared" ref="H41:H49" si="2">IF(E41=0,D41-G41,E41-G41)</f>
        <v>0</v>
      </c>
    </row>
    <row r="42" spans="1:8" x14ac:dyDescent="0.2">
      <c r="A42" s="47"/>
      <c r="B42" s="172" t="str">
        <f>Feb!B42</f>
        <v>Utilities</v>
      </c>
      <c r="C42" s="6"/>
      <c r="D42" s="64">
        <f>Feb!D42</f>
        <v>0</v>
      </c>
      <c r="E42" s="156">
        <f>Feb!E42</f>
        <v>0</v>
      </c>
      <c r="F42" s="4">
        <v>0</v>
      </c>
      <c r="G42" s="64">
        <f>IF(E42=0,Feb!G42+F42,Feb!G42+F42)</f>
        <v>0</v>
      </c>
      <c r="H42" s="76">
        <f t="shared" si="2"/>
        <v>0</v>
      </c>
    </row>
    <row r="43" spans="1:8" x14ac:dyDescent="0.2">
      <c r="A43" s="47"/>
      <c r="B43" s="172" t="str">
        <f>Feb!B43</f>
        <v>Maintenance and Repairs</v>
      </c>
      <c r="C43" s="58"/>
      <c r="D43" s="64">
        <f>Feb!D43</f>
        <v>0</v>
      </c>
      <c r="E43" s="156">
        <f>Feb!E43</f>
        <v>0</v>
      </c>
      <c r="F43" s="3">
        <v>0</v>
      </c>
      <c r="G43" s="64">
        <f>IF(E43=0,Feb!G43+F43,Feb!G43+F43)</f>
        <v>0</v>
      </c>
      <c r="H43" s="76">
        <f t="shared" si="2"/>
        <v>0</v>
      </c>
    </row>
    <row r="44" spans="1:8" x14ac:dyDescent="0.2">
      <c r="A44" s="47"/>
      <c r="B44" s="172" t="str">
        <f>Feb!B44</f>
        <v>Local Milege</v>
      </c>
      <c r="C44" s="58"/>
      <c r="D44" s="64">
        <f>Feb!D44</f>
        <v>0</v>
      </c>
      <c r="E44" s="156">
        <f>Feb!E44</f>
        <v>0</v>
      </c>
      <c r="F44" s="3">
        <v>0</v>
      </c>
      <c r="G44" s="64">
        <f>IF(E44=0,Feb!G44+F44,Feb!G44+F44)</f>
        <v>0</v>
      </c>
      <c r="H44" s="76">
        <f t="shared" si="2"/>
        <v>0</v>
      </c>
    </row>
    <row r="45" spans="1:8" x14ac:dyDescent="0.2">
      <c r="A45" s="47"/>
      <c r="B45" s="172" t="str">
        <f>Feb!B45</f>
        <v>Office Supplies</v>
      </c>
      <c r="C45" s="58"/>
      <c r="D45" s="64">
        <f>Feb!D45</f>
        <v>0</v>
      </c>
      <c r="E45" s="156">
        <f>Feb!E45</f>
        <v>0</v>
      </c>
      <c r="F45" s="3">
        <v>0</v>
      </c>
      <c r="G45" s="64">
        <f>IF(E45=0,Feb!G45+F45,Feb!G45+F45)</f>
        <v>0</v>
      </c>
      <c r="H45" s="76">
        <f t="shared" si="2"/>
        <v>0</v>
      </c>
    </row>
    <row r="46" spans="1:8" x14ac:dyDescent="0.2">
      <c r="A46" s="47"/>
      <c r="B46" s="172" t="str">
        <f>Feb!B46</f>
        <v>Insurance Property and General Liability</v>
      </c>
      <c r="C46" s="58"/>
      <c r="D46" s="64">
        <f>Feb!D46</f>
        <v>0</v>
      </c>
      <c r="E46" s="156">
        <f>Feb!E46</f>
        <v>0</v>
      </c>
      <c r="F46" s="3">
        <v>0</v>
      </c>
      <c r="G46" s="64">
        <f>IF(E46=0,Feb!G46+F46,Feb!G46+F46)</f>
        <v>0</v>
      </c>
      <c r="H46" s="76">
        <f t="shared" si="2"/>
        <v>0</v>
      </c>
    </row>
    <row r="47" spans="1:8" x14ac:dyDescent="0.2">
      <c r="A47" s="47"/>
      <c r="B47" s="172" t="str">
        <f>Feb!B47</f>
        <v xml:space="preserve">Printing and Advertising </v>
      </c>
      <c r="C47" s="58"/>
      <c r="D47" s="64">
        <f>Feb!D47</f>
        <v>0</v>
      </c>
      <c r="E47" s="156">
        <f>Feb!E47</f>
        <v>0</v>
      </c>
      <c r="F47" s="3">
        <v>0</v>
      </c>
      <c r="G47" s="64">
        <f>IF(E47=0,Feb!G47+F47,Feb!G47+F47)</f>
        <v>0</v>
      </c>
      <c r="H47" s="76">
        <f t="shared" si="2"/>
        <v>0</v>
      </c>
    </row>
    <row r="48" spans="1:8" x14ac:dyDescent="0.2">
      <c r="A48" s="47"/>
      <c r="B48" s="172" t="str">
        <f>Feb!B48</f>
        <v>Postage</v>
      </c>
      <c r="C48" s="58"/>
      <c r="D48" s="64">
        <f>Feb!D48</f>
        <v>0</v>
      </c>
      <c r="E48" s="156">
        <f>Feb!E48</f>
        <v>0</v>
      </c>
      <c r="F48" s="3">
        <v>0</v>
      </c>
      <c r="G48" s="64">
        <f>IF(E48=0,Feb!G48+F48,Feb!G48+F48)</f>
        <v>0</v>
      </c>
      <c r="H48" s="76">
        <f t="shared" si="2"/>
        <v>0</v>
      </c>
    </row>
    <row r="49" spans="1:8" x14ac:dyDescent="0.2">
      <c r="A49" s="47"/>
      <c r="B49" s="236" t="str">
        <f>Feb!B49</f>
        <v>Professional Fees-1099 reimbursements</v>
      </c>
      <c r="C49" s="237"/>
      <c r="D49" s="64">
        <f>Feb!D49</f>
        <v>0</v>
      </c>
      <c r="E49" s="156">
        <f>Feb!E49</f>
        <v>0</v>
      </c>
      <c r="F49" s="9">
        <v>0</v>
      </c>
      <c r="G49" s="64">
        <f>IF(E49=0,Feb!G49+F49,Feb!G49+F49)</f>
        <v>0</v>
      </c>
      <c r="H49" s="76">
        <f t="shared" si="2"/>
        <v>0</v>
      </c>
    </row>
    <row r="50" spans="1:8" x14ac:dyDescent="0.2">
      <c r="A50" s="47"/>
      <c r="D50" s="85"/>
      <c r="E50" s="155"/>
      <c r="F50" s="155"/>
      <c r="G50" s="85"/>
      <c r="H50" s="79"/>
    </row>
    <row r="51" spans="1:8" x14ac:dyDescent="0.2">
      <c r="A51" s="49" t="s">
        <v>56</v>
      </c>
      <c r="B51" s="33"/>
      <c r="D51" s="85"/>
      <c r="E51" s="2"/>
      <c r="F51" s="2"/>
      <c r="G51" s="85" t="s">
        <v>38</v>
      </c>
      <c r="H51" s="79"/>
    </row>
    <row r="52" spans="1:8" x14ac:dyDescent="0.2">
      <c r="A52" s="47"/>
      <c r="B52" s="172" t="str">
        <f>Feb!B52</f>
        <v>Client Rent</v>
      </c>
      <c r="D52" s="64">
        <f>Feb!D52</f>
        <v>0</v>
      </c>
      <c r="E52" s="156">
        <f>Feb!E52</f>
        <v>0</v>
      </c>
      <c r="F52" s="28">
        <v>0</v>
      </c>
      <c r="G52" s="64">
        <f>IF(E52=0,Feb!G52+F52,Feb!G52+F52)</f>
        <v>0</v>
      </c>
      <c r="H52" s="76">
        <f>IF(E52=0,D52-G52,E52-G52)</f>
        <v>0</v>
      </c>
    </row>
    <row r="53" spans="1:8" x14ac:dyDescent="0.2">
      <c r="A53" s="47"/>
      <c r="B53" s="172" t="str">
        <f>Feb!B53</f>
        <v>Client Food</v>
      </c>
      <c r="C53" s="6"/>
      <c r="D53" s="64">
        <f>Feb!D53</f>
        <v>0</v>
      </c>
      <c r="E53" s="156">
        <f>Feb!E53</f>
        <v>0</v>
      </c>
      <c r="F53" s="30">
        <v>0</v>
      </c>
      <c r="G53" s="64">
        <f>IF(E53=0,Feb!G53+F53,Feb!G53+F53)</f>
        <v>0</v>
      </c>
      <c r="H53" s="76">
        <f t="shared" ref="H53:H56" si="3">IF(E53=0,D53-G53,E53-G53)</f>
        <v>0</v>
      </c>
    </row>
    <row r="54" spans="1:8" x14ac:dyDescent="0.2">
      <c r="A54" s="47"/>
      <c r="B54" s="172" t="str">
        <f>Feb!B54</f>
        <v>Client Medical</v>
      </c>
      <c r="C54" s="6"/>
      <c r="D54" s="64">
        <f>Feb!D54</f>
        <v>0</v>
      </c>
      <c r="E54" s="156">
        <f>Feb!E54</f>
        <v>0</v>
      </c>
      <c r="F54" s="30">
        <v>0</v>
      </c>
      <c r="G54" s="64">
        <f>IF(E54=0,Feb!G54+F54,Feb!G54+F54)</f>
        <v>0</v>
      </c>
      <c r="H54" s="76">
        <f t="shared" si="3"/>
        <v>0</v>
      </c>
    </row>
    <row r="55" spans="1:8" x14ac:dyDescent="0.2">
      <c r="A55" s="49" t="s">
        <v>38</v>
      </c>
      <c r="B55" s="172" t="str">
        <f>Feb!B55</f>
        <v>Client Other</v>
      </c>
      <c r="C55" s="6"/>
      <c r="D55" s="64">
        <f>Feb!D55</f>
        <v>0</v>
      </c>
      <c r="E55" s="156">
        <f>Feb!E55</f>
        <v>0</v>
      </c>
      <c r="F55" s="30">
        <v>0</v>
      </c>
      <c r="G55" s="64">
        <f>IF(E55=0,Feb!G55+F55,Feb!G55+F55)</f>
        <v>0</v>
      </c>
      <c r="H55" s="76">
        <f t="shared" si="3"/>
        <v>0</v>
      </c>
    </row>
    <row r="56" spans="1:8" x14ac:dyDescent="0.2">
      <c r="A56" s="47"/>
      <c r="B56" s="172" t="str">
        <f>Feb!B56</f>
        <v>Client Other</v>
      </c>
      <c r="C56" s="6"/>
      <c r="D56" s="64">
        <f>Feb!D56</f>
        <v>0</v>
      </c>
      <c r="E56" s="156">
        <f>Feb!E56</f>
        <v>0</v>
      </c>
      <c r="F56" s="30">
        <v>0</v>
      </c>
      <c r="G56" s="64">
        <f>IF(E56=0,Feb!G56+F56,Feb!G56+F56)</f>
        <v>0</v>
      </c>
      <c r="H56" s="76">
        <f t="shared" si="3"/>
        <v>0</v>
      </c>
    </row>
    <row r="57" spans="1:8" x14ac:dyDescent="0.2">
      <c r="A57" s="47"/>
      <c r="D57" s="85"/>
      <c r="E57" s="155"/>
      <c r="F57" s="2"/>
      <c r="G57" s="2"/>
      <c r="H57" s="48"/>
    </row>
    <row r="58" spans="1:8" x14ac:dyDescent="0.2">
      <c r="A58" s="47"/>
      <c r="D58" s="85"/>
      <c r="E58" s="2"/>
      <c r="F58" s="2"/>
      <c r="G58" s="2" t="s">
        <v>38</v>
      </c>
      <c r="H58" s="48"/>
    </row>
    <row r="59" spans="1:8" x14ac:dyDescent="0.2">
      <c r="A59" s="49"/>
      <c r="B59" s="33" t="s">
        <v>40</v>
      </c>
      <c r="D59" s="64">
        <f>SUM(D22:D56)</f>
        <v>0</v>
      </c>
      <c r="E59" s="64">
        <f>SUM(E22:E56)</f>
        <v>0</v>
      </c>
      <c r="F59" s="64">
        <f>SUM(F22:F56)</f>
        <v>0</v>
      </c>
      <c r="G59" s="64">
        <f>SUM(G22:G56)</f>
        <v>0</v>
      </c>
      <c r="H59" s="65">
        <f>SUM(H22:H56)</f>
        <v>0</v>
      </c>
    </row>
    <row r="60" spans="1:8" ht="13.5" thickBot="1" x14ac:dyDescent="0.25">
      <c r="A60" s="59"/>
      <c r="B60" s="60"/>
      <c r="C60" s="60"/>
      <c r="D60" s="184"/>
      <c r="E60" s="184"/>
      <c r="F60" s="184"/>
      <c r="G60" s="184"/>
      <c r="H60" s="185"/>
    </row>
    <row r="61" spans="1:8" ht="14.25" thickTop="1" thickBot="1" x14ac:dyDescent="0.25">
      <c r="A61" s="34"/>
      <c r="B61" s="196" t="s">
        <v>101</v>
      </c>
      <c r="C61" s="196"/>
      <c r="D61" s="176"/>
      <c r="E61" s="207" t="s">
        <v>102</v>
      </c>
      <c r="F61" s="208"/>
      <c r="G61" s="208"/>
      <c r="H61" s="209"/>
    </row>
    <row r="62" spans="1:8" ht="13.5" thickTop="1" x14ac:dyDescent="0.2">
      <c r="A62" s="47"/>
      <c r="B62" s="210" t="s">
        <v>42</v>
      </c>
      <c r="C62" s="210"/>
      <c r="D62" s="211"/>
      <c r="E62" s="212" t="s">
        <v>103</v>
      </c>
      <c r="F62" s="213"/>
      <c r="G62" s="26" t="s">
        <v>103</v>
      </c>
      <c r="H62" s="16"/>
    </row>
    <row r="63" spans="1:8" x14ac:dyDescent="0.2">
      <c r="A63" s="47"/>
      <c r="B63" s="214" t="s">
        <v>107</v>
      </c>
      <c r="C63" s="214"/>
      <c r="D63" s="215"/>
      <c r="E63" s="216" t="s">
        <v>104</v>
      </c>
      <c r="F63" s="217"/>
      <c r="G63" s="218" t="s">
        <v>104</v>
      </c>
      <c r="H63" s="219"/>
    </row>
    <row r="64" spans="1:8"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47"/>
      <c r="B67" s="230" t="s">
        <v>50</v>
      </c>
      <c r="C67" s="230"/>
      <c r="D67" s="231"/>
      <c r="E67" s="232" t="s">
        <v>50</v>
      </c>
      <c r="F67" s="233"/>
      <c r="G67" s="224" t="s">
        <v>50</v>
      </c>
      <c r="H67" s="225"/>
    </row>
    <row r="68" spans="1:8" ht="13.5" thickTop="1" x14ac:dyDescent="0.2">
      <c r="A68" s="35" t="s">
        <v>51</v>
      </c>
    </row>
  </sheetData>
  <mergeCells count="29">
    <mergeCell ref="B64:D64"/>
    <mergeCell ref="E64:F64"/>
    <mergeCell ref="G66:H66"/>
    <mergeCell ref="G67:H67"/>
    <mergeCell ref="G64:H64"/>
    <mergeCell ref="G65:H65"/>
    <mergeCell ref="B65:D65"/>
    <mergeCell ref="E65:F65"/>
    <mergeCell ref="B66:D66"/>
    <mergeCell ref="E66:F66"/>
    <mergeCell ref="B67:D67"/>
    <mergeCell ref="E67:F67"/>
    <mergeCell ref="B62:D62"/>
    <mergeCell ref="E62:F62"/>
    <mergeCell ref="B63:D63"/>
    <mergeCell ref="E63:F63"/>
    <mergeCell ref="G63:H63"/>
    <mergeCell ref="A18:C18"/>
    <mergeCell ref="G9:H9"/>
    <mergeCell ref="A12:C12"/>
    <mergeCell ref="C9:D9"/>
    <mergeCell ref="B61:C61"/>
    <mergeCell ref="E61:H61"/>
    <mergeCell ref="B49:C49"/>
    <mergeCell ref="C5:H5"/>
    <mergeCell ref="C7:H7"/>
    <mergeCell ref="A1:H1"/>
    <mergeCell ref="A2:H2"/>
    <mergeCell ref="A3:H3"/>
  </mergeCells>
  <phoneticPr fontId="0" type="noConversion"/>
  <pageMargins left="0.75" right="0.75" top="1" bottom="1" header="0.5" footer="0.5"/>
  <pageSetup scale="83"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68"/>
  <sheetViews>
    <sheetView topLeftCell="A18"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8.42578125" style="7" customWidth="1"/>
    <col min="4" max="6" width="15.7109375" style="7" customWidth="1"/>
    <col min="7" max="7" width="17.140625" style="7" customWidth="1"/>
    <col min="8" max="8" width="18.7109375"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row>
    <row r="7" spans="1:8" x14ac:dyDescent="0.2">
      <c r="B7" s="32" t="s">
        <v>3</v>
      </c>
      <c r="C7" s="238"/>
      <c r="D7" s="238"/>
      <c r="E7" s="238"/>
      <c r="F7" s="238"/>
      <c r="G7" s="238"/>
      <c r="H7" s="238"/>
    </row>
    <row r="9" spans="1:8" x14ac:dyDescent="0.2">
      <c r="B9" s="32" t="s">
        <v>4</v>
      </c>
      <c r="C9" s="202">
        <v>46113</v>
      </c>
      <c r="D9" s="202"/>
      <c r="E9" s="150"/>
      <c r="F9" s="32" t="s">
        <v>6</v>
      </c>
      <c r="G9" s="202">
        <v>46142</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1"/>
      <c r="H14" s="48"/>
    </row>
    <row r="15" spans="1:8" x14ac:dyDescent="0.2">
      <c r="A15" s="49" t="str">
        <f>Startup!A15</f>
        <v>Public Service Grant Funds Received</v>
      </c>
      <c r="B15" s="33"/>
      <c r="D15" s="64">
        <f>D59</f>
        <v>0</v>
      </c>
      <c r="E15" s="64">
        <f>E59</f>
        <v>0</v>
      </c>
      <c r="F15" s="29">
        <f>F59</f>
        <v>0</v>
      </c>
      <c r="G15" s="84">
        <f>Mar!G15+Apr!F15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180"/>
      <c r="E20" s="179"/>
      <c r="F20" s="179"/>
      <c r="G20" s="180"/>
      <c r="H20" s="181"/>
    </row>
    <row r="21" spans="1:8" x14ac:dyDescent="0.2">
      <c r="A21" s="191" t="s">
        <v>22</v>
      </c>
      <c r="B21" s="192"/>
      <c r="C21" s="192"/>
      <c r="D21" s="182"/>
      <c r="E21" s="57"/>
      <c r="F21" s="57"/>
      <c r="G21" s="182"/>
      <c r="H21" s="70"/>
    </row>
    <row r="22" spans="1:8" x14ac:dyDescent="0.2">
      <c r="A22" s="47"/>
      <c r="B22" s="234" t="str">
        <f>Mar!B22</f>
        <v>Salaries/Wages (1200)</v>
      </c>
      <c r="C22" s="235"/>
      <c r="D22" s="64">
        <f>Mar!D22</f>
        <v>0</v>
      </c>
      <c r="E22" s="156">
        <f>Mar!E22</f>
        <v>0</v>
      </c>
      <c r="F22" s="8">
        <v>0</v>
      </c>
      <c r="G22" s="64">
        <f>IF(E22=0,Mar!G22+F22,Mar!G22+F22)</f>
        <v>0</v>
      </c>
      <c r="H22" s="76">
        <f>IF(E22=0,D22-G22,E22-G22)</f>
        <v>0</v>
      </c>
    </row>
    <row r="23" spans="1:8" x14ac:dyDescent="0.2">
      <c r="A23" s="47"/>
      <c r="B23" s="236" t="str">
        <f>Mar!B23</f>
        <v>Salaries/Wages (1200)</v>
      </c>
      <c r="C23" s="237"/>
      <c r="D23" s="64">
        <f>Mar!D23</f>
        <v>0</v>
      </c>
      <c r="E23" s="156">
        <f>Mar!E23</f>
        <v>0</v>
      </c>
      <c r="F23" s="8">
        <v>0</v>
      </c>
      <c r="G23" s="64">
        <f>IF(E23=0,Mar!G23+F23,Mar!G23+F23)</f>
        <v>0</v>
      </c>
      <c r="H23" s="76">
        <f t="shared" ref="H23:H27" si="0">IF(E23=0,D23-G23,E23-G23)</f>
        <v>0</v>
      </c>
    </row>
    <row r="24" spans="1:8" x14ac:dyDescent="0.2">
      <c r="A24" s="47"/>
      <c r="B24" s="236" t="str">
        <f>Mar!B24</f>
        <v>Salaries/Wages (1200)</v>
      </c>
      <c r="C24" s="237"/>
      <c r="D24" s="64">
        <f>Mar!D24</f>
        <v>0</v>
      </c>
      <c r="E24" s="156">
        <f>Mar!E24</f>
        <v>0</v>
      </c>
      <c r="F24" s="9">
        <v>0</v>
      </c>
      <c r="G24" s="64">
        <f>IF(E24=0,Mar!G24+F24,Mar!G24+F24)</f>
        <v>0</v>
      </c>
      <c r="H24" s="76">
        <f t="shared" si="0"/>
        <v>0</v>
      </c>
    </row>
    <row r="25" spans="1:8" x14ac:dyDescent="0.2">
      <c r="A25" s="47"/>
      <c r="B25" s="236" t="str">
        <f>Mar!B25</f>
        <v>Salaries/Wages (1200)</v>
      </c>
      <c r="C25" s="237"/>
      <c r="D25" s="64">
        <f>Mar!D25</f>
        <v>0</v>
      </c>
      <c r="E25" s="156">
        <f>Mar!E25</f>
        <v>0</v>
      </c>
      <c r="F25" s="4">
        <v>0</v>
      </c>
      <c r="G25" s="64">
        <f>IF(E25=0,Mar!G25+F25,Mar!G25+F25)</f>
        <v>0</v>
      </c>
      <c r="H25" s="76">
        <f t="shared" si="0"/>
        <v>0</v>
      </c>
    </row>
    <row r="26" spans="1:8" x14ac:dyDescent="0.2">
      <c r="A26" s="47"/>
      <c r="B26" s="236" t="str">
        <f>Mar!B26</f>
        <v>Salaries/Wages (1200)</v>
      </c>
      <c r="C26" s="237"/>
      <c r="D26" s="64">
        <f>Mar!D26</f>
        <v>0</v>
      </c>
      <c r="E26" s="156">
        <f>Mar!E26</f>
        <v>0</v>
      </c>
      <c r="F26" s="4">
        <v>0</v>
      </c>
      <c r="G26" s="64">
        <f>IF(E26=0,Mar!G26+F26,Mar!G26+F26)</f>
        <v>0</v>
      </c>
      <c r="H26" s="76">
        <f t="shared" si="0"/>
        <v>0</v>
      </c>
    </row>
    <row r="27" spans="1:8" x14ac:dyDescent="0.2">
      <c r="A27" s="47"/>
      <c r="B27" s="236" t="str">
        <f>Mar!B27</f>
        <v>Salaries/Wages (1200)</v>
      </c>
      <c r="C27" s="237"/>
      <c r="D27" s="64">
        <f>Mar!D27</f>
        <v>0</v>
      </c>
      <c r="E27" s="156">
        <f>Mar!E27</f>
        <v>0</v>
      </c>
      <c r="F27" s="9">
        <v>0</v>
      </c>
      <c r="G27" s="64">
        <f>IF(E27=0,Mar!G27+F27,Mar!G27+F27)</f>
        <v>0</v>
      </c>
      <c r="H27" s="76">
        <f t="shared" si="0"/>
        <v>0</v>
      </c>
    </row>
    <row r="28" spans="1:8" x14ac:dyDescent="0.2">
      <c r="A28" s="47"/>
      <c r="D28" s="85"/>
      <c r="E28" s="155"/>
      <c r="F28" s="155"/>
      <c r="G28" s="85"/>
      <c r="H28" s="79"/>
    </row>
    <row r="29" spans="1:8" x14ac:dyDescent="0.2">
      <c r="A29" s="191" t="s">
        <v>24</v>
      </c>
      <c r="B29" s="192"/>
      <c r="C29" s="192"/>
      <c r="D29" s="85"/>
      <c r="E29" s="2"/>
      <c r="F29" s="2"/>
      <c r="G29" s="85"/>
      <c r="H29" s="79"/>
    </row>
    <row r="30" spans="1:8" x14ac:dyDescent="0.2">
      <c r="A30" s="49"/>
      <c r="B30" s="234" t="str">
        <f>Mar!B30</f>
        <v>FICA and Med Tax (2101)</v>
      </c>
      <c r="C30" s="235"/>
      <c r="D30" s="64">
        <f>Mar!D30</f>
        <v>0</v>
      </c>
      <c r="E30" s="156">
        <f>Mar!E30</f>
        <v>0</v>
      </c>
      <c r="F30" s="8">
        <v>0</v>
      </c>
      <c r="G30" s="64">
        <f>IF(E30=0,Mar!G30+F30,Mar!G30+F30)</f>
        <v>0</v>
      </c>
      <c r="H30" s="76">
        <f>IF(E30=0,D30-G30,E30-G30)</f>
        <v>0</v>
      </c>
    </row>
    <row r="31" spans="1:8" x14ac:dyDescent="0.2">
      <c r="A31" s="47"/>
      <c r="B31" s="236" t="str">
        <f>Mar!B31</f>
        <v>Health Insurance (2304)</v>
      </c>
      <c r="C31" s="237"/>
      <c r="D31" s="64">
        <f>Mar!D31</f>
        <v>0</v>
      </c>
      <c r="E31" s="156">
        <f>Mar!E31</f>
        <v>0</v>
      </c>
      <c r="F31" s="4">
        <v>0</v>
      </c>
      <c r="G31" s="64">
        <f>IF(E31=0,Mar!G31+F31,Mar!G31+F31)</f>
        <v>0</v>
      </c>
      <c r="H31" s="76">
        <f t="shared" ref="H31:H37" si="1">IF(E31=0,D31-G31,E31-G31)</f>
        <v>0</v>
      </c>
    </row>
    <row r="32" spans="1:8" x14ac:dyDescent="0.2">
      <c r="A32" s="47"/>
      <c r="B32" s="236" t="str">
        <f>Mar!B32</f>
        <v>Retirement</v>
      </c>
      <c r="C32" s="237"/>
      <c r="D32" s="64">
        <f>Mar!D32</f>
        <v>0</v>
      </c>
      <c r="E32" s="156">
        <f>Mar!E32</f>
        <v>0</v>
      </c>
      <c r="F32" s="4">
        <v>0</v>
      </c>
      <c r="G32" s="64">
        <f>IF(E32=0,Mar!G32+F32,Mar!G32+F32)</f>
        <v>0</v>
      </c>
      <c r="H32" s="76">
        <f t="shared" si="1"/>
        <v>0</v>
      </c>
    </row>
    <row r="33" spans="1:8" x14ac:dyDescent="0.2">
      <c r="A33" s="47"/>
      <c r="B33" s="236" t="str">
        <f>Mar!B33</f>
        <v>Dental</v>
      </c>
      <c r="C33" s="237"/>
      <c r="D33" s="64">
        <f>Mar!D33</f>
        <v>0</v>
      </c>
      <c r="E33" s="156">
        <f>Mar!E33</f>
        <v>0</v>
      </c>
      <c r="F33" s="4">
        <v>0</v>
      </c>
      <c r="G33" s="64">
        <f>IF(E33=0,Mar!G33+F33,Mar!G33+F33)</f>
        <v>0</v>
      </c>
      <c r="H33" s="76">
        <f t="shared" si="1"/>
        <v>0</v>
      </c>
    </row>
    <row r="34" spans="1:8" x14ac:dyDescent="0.2">
      <c r="A34" s="47"/>
      <c r="B34" s="236" t="str">
        <f>Mar!B34</f>
        <v>Life Insurance</v>
      </c>
      <c r="C34" s="237"/>
      <c r="D34" s="64">
        <f>Mar!D34</f>
        <v>0</v>
      </c>
      <c r="E34" s="156">
        <f>Mar!E34</f>
        <v>0</v>
      </c>
      <c r="F34" s="4">
        <v>0</v>
      </c>
      <c r="G34" s="64">
        <f>IF(E34=0,Mar!G34+F34,Mar!G34+F34)</f>
        <v>0</v>
      </c>
      <c r="H34" s="76">
        <f t="shared" si="1"/>
        <v>0</v>
      </c>
    </row>
    <row r="35" spans="1:8" x14ac:dyDescent="0.2">
      <c r="A35" s="47"/>
      <c r="B35" s="236" t="str">
        <f>Mar!B35</f>
        <v>Worker's Compensation</v>
      </c>
      <c r="C35" s="237"/>
      <c r="D35" s="64">
        <f>Mar!D35</f>
        <v>0</v>
      </c>
      <c r="E35" s="156">
        <f>Mar!E35</f>
        <v>0</v>
      </c>
      <c r="F35" s="4">
        <v>0</v>
      </c>
      <c r="G35" s="64">
        <f>IF(E35=0,Mar!G35+F35,Mar!G35+F35)</f>
        <v>0</v>
      </c>
      <c r="H35" s="76">
        <f t="shared" si="1"/>
        <v>0</v>
      </c>
    </row>
    <row r="36" spans="1:8" x14ac:dyDescent="0.2">
      <c r="A36" s="47"/>
      <c r="B36" s="236" t="str">
        <f>Mar!B36</f>
        <v>Unemployment</v>
      </c>
      <c r="C36" s="237"/>
      <c r="D36" s="64">
        <f>Mar!D36</f>
        <v>0</v>
      </c>
      <c r="E36" s="156">
        <f>Mar!E36</f>
        <v>0</v>
      </c>
      <c r="F36" s="4">
        <v>0</v>
      </c>
      <c r="G36" s="64">
        <f>IF(E36=0,Mar!G36+F36,Mar!G36+F36)</f>
        <v>0</v>
      </c>
      <c r="H36" s="76">
        <f t="shared" si="1"/>
        <v>0</v>
      </c>
    </row>
    <row r="37" spans="1:8" x14ac:dyDescent="0.2">
      <c r="A37" s="47"/>
      <c r="B37" s="236" t="str">
        <f>Mar!B37</f>
        <v>Other (LT Disability)</v>
      </c>
      <c r="C37" s="237"/>
      <c r="D37" s="64">
        <f>Mar!D37</f>
        <v>0</v>
      </c>
      <c r="E37" s="156">
        <f>Mar!E37</f>
        <v>0</v>
      </c>
      <c r="F37" s="30">
        <v>0</v>
      </c>
      <c r="G37" s="64">
        <f>IF(E37=0,Mar!G37+F37,Mar!G37+F37)</f>
        <v>0</v>
      </c>
      <c r="H37" s="76">
        <f t="shared" si="1"/>
        <v>0</v>
      </c>
    </row>
    <row r="38" spans="1:8" x14ac:dyDescent="0.2">
      <c r="A38" s="47"/>
      <c r="D38" s="85"/>
      <c r="E38" s="155"/>
      <c r="F38" s="2"/>
      <c r="G38" s="85"/>
      <c r="H38" s="79"/>
    </row>
    <row r="39" spans="1:8" x14ac:dyDescent="0.2">
      <c r="A39" s="191" t="s">
        <v>33</v>
      </c>
      <c r="B39" s="192"/>
      <c r="C39" s="192"/>
      <c r="D39" s="85"/>
      <c r="E39" s="2"/>
      <c r="F39" s="2"/>
      <c r="G39" s="85"/>
      <c r="H39" s="79"/>
    </row>
    <row r="40" spans="1:8" x14ac:dyDescent="0.2">
      <c r="A40" s="47"/>
      <c r="B40" s="234" t="str">
        <f>Mar!B40</f>
        <v>Rent Occupancy</v>
      </c>
      <c r="C40" s="235"/>
      <c r="D40" s="64">
        <f>Mar!D40</f>
        <v>0</v>
      </c>
      <c r="E40" s="156">
        <f>Mar!E40</f>
        <v>0</v>
      </c>
      <c r="F40" s="3">
        <v>0</v>
      </c>
      <c r="G40" s="64">
        <f>IF(E40=0,Mar!G40+F40,Mar!G40+F40)</f>
        <v>0</v>
      </c>
      <c r="H40" s="76">
        <f>IF(E40=0,D40-G40,E40-G40)</f>
        <v>0</v>
      </c>
    </row>
    <row r="41" spans="1:8" x14ac:dyDescent="0.2">
      <c r="A41" s="47"/>
      <c r="B41" s="236" t="str">
        <f>Mar!B41</f>
        <v>Telephone</v>
      </c>
      <c r="C41" s="237"/>
      <c r="D41" s="64">
        <f>Mar!D41</f>
        <v>0</v>
      </c>
      <c r="E41" s="156">
        <f>Mar!E41</f>
        <v>0</v>
      </c>
      <c r="F41" s="4">
        <v>0</v>
      </c>
      <c r="G41" s="64">
        <f>IF(E41=0,Mar!G41+F41,Mar!G41+F41)</f>
        <v>0</v>
      </c>
      <c r="H41" s="76">
        <f t="shared" ref="H41:H49" si="2">IF(E41=0,D41-G41,E41-G41)</f>
        <v>0</v>
      </c>
    </row>
    <row r="42" spans="1:8" x14ac:dyDescent="0.2">
      <c r="A42" s="47"/>
      <c r="B42" s="236" t="str">
        <f>Mar!B42</f>
        <v>Utilities</v>
      </c>
      <c r="C42" s="237"/>
      <c r="D42" s="64">
        <f>Mar!D42</f>
        <v>0</v>
      </c>
      <c r="E42" s="156">
        <f>Mar!E42</f>
        <v>0</v>
      </c>
      <c r="F42" s="4">
        <v>0</v>
      </c>
      <c r="G42" s="64">
        <f>IF(E42=0,Mar!G42+F42,Mar!G42+F42)</f>
        <v>0</v>
      </c>
      <c r="H42" s="76">
        <f t="shared" si="2"/>
        <v>0</v>
      </c>
    </row>
    <row r="43" spans="1:8" x14ac:dyDescent="0.2">
      <c r="A43" s="47"/>
      <c r="B43" s="236" t="str">
        <f>Mar!B43</f>
        <v>Maintenance and Repairs</v>
      </c>
      <c r="C43" s="237"/>
      <c r="D43" s="64">
        <f>Mar!D43</f>
        <v>0</v>
      </c>
      <c r="E43" s="156">
        <f>Mar!E43</f>
        <v>0</v>
      </c>
      <c r="F43" s="3">
        <v>0</v>
      </c>
      <c r="G43" s="64">
        <f>IF(E43=0,Mar!G43+F43,Mar!G43+F43)</f>
        <v>0</v>
      </c>
      <c r="H43" s="76">
        <f t="shared" si="2"/>
        <v>0</v>
      </c>
    </row>
    <row r="44" spans="1:8" x14ac:dyDescent="0.2">
      <c r="A44" s="47"/>
      <c r="B44" s="236" t="str">
        <f>Mar!B44</f>
        <v>Local Milege</v>
      </c>
      <c r="C44" s="237"/>
      <c r="D44" s="64">
        <f>Mar!D44</f>
        <v>0</v>
      </c>
      <c r="E44" s="156">
        <f>Mar!E44</f>
        <v>0</v>
      </c>
      <c r="F44" s="3">
        <v>0</v>
      </c>
      <c r="G44" s="64">
        <f>IF(E44=0,Mar!G44+F44,Mar!G44+F44)</f>
        <v>0</v>
      </c>
      <c r="H44" s="76">
        <f t="shared" si="2"/>
        <v>0</v>
      </c>
    </row>
    <row r="45" spans="1:8" x14ac:dyDescent="0.2">
      <c r="A45" s="47"/>
      <c r="B45" s="236" t="str">
        <f>Mar!B45</f>
        <v>Office Supplies</v>
      </c>
      <c r="C45" s="237"/>
      <c r="D45" s="64">
        <f>Mar!D45</f>
        <v>0</v>
      </c>
      <c r="E45" s="156">
        <f>Mar!E45</f>
        <v>0</v>
      </c>
      <c r="F45" s="3">
        <v>0</v>
      </c>
      <c r="G45" s="64">
        <f>IF(E45=0,Mar!G45+F45,Mar!G45+F45)</f>
        <v>0</v>
      </c>
      <c r="H45" s="76">
        <f t="shared" si="2"/>
        <v>0</v>
      </c>
    </row>
    <row r="46" spans="1:8" x14ac:dyDescent="0.2">
      <c r="A46" s="47"/>
      <c r="B46" s="236" t="str">
        <f>Mar!B46</f>
        <v>Insurance Property and General Liability</v>
      </c>
      <c r="C46" s="237"/>
      <c r="D46" s="64">
        <f>Mar!D46</f>
        <v>0</v>
      </c>
      <c r="E46" s="156">
        <f>Mar!E46</f>
        <v>0</v>
      </c>
      <c r="F46" s="3">
        <v>0</v>
      </c>
      <c r="G46" s="64">
        <f>IF(E46=0,Mar!G46+F46,Mar!G46+F46)</f>
        <v>0</v>
      </c>
      <c r="H46" s="76">
        <f t="shared" si="2"/>
        <v>0</v>
      </c>
    </row>
    <row r="47" spans="1:8" x14ac:dyDescent="0.2">
      <c r="A47" s="47"/>
      <c r="B47" s="236" t="str">
        <f>Mar!B47</f>
        <v xml:space="preserve">Printing and Advertising </v>
      </c>
      <c r="C47" s="237"/>
      <c r="D47" s="64">
        <f>Mar!D47</f>
        <v>0</v>
      </c>
      <c r="E47" s="156">
        <f>Mar!E47</f>
        <v>0</v>
      </c>
      <c r="F47" s="3">
        <v>0</v>
      </c>
      <c r="G47" s="64">
        <f>IF(E47=0,Mar!G47+F47,Mar!G47+F47)</f>
        <v>0</v>
      </c>
      <c r="H47" s="76">
        <f t="shared" si="2"/>
        <v>0</v>
      </c>
    </row>
    <row r="48" spans="1:8" x14ac:dyDescent="0.2">
      <c r="A48" s="47"/>
      <c r="B48" s="236" t="str">
        <f>Mar!B48</f>
        <v>Postage</v>
      </c>
      <c r="C48" s="237"/>
      <c r="D48" s="64">
        <f>Mar!D48</f>
        <v>0</v>
      </c>
      <c r="E48" s="156">
        <f>Mar!E48</f>
        <v>0</v>
      </c>
      <c r="F48" s="3">
        <v>0</v>
      </c>
      <c r="G48" s="64">
        <f>IF(E48=0,Mar!G48+F48,Mar!G48+F48)</f>
        <v>0</v>
      </c>
      <c r="H48" s="76">
        <f t="shared" si="2"/>
        <v>0</v>
      </c>
    </row>
    <row r="49" spans="1:8" x14ac:dyDescent="0.2">
      <c r="A49" s="47"/>
      <c r="B49" s="236" t="str">
        <f>Mar!B49</f>
        <v>Professional Fees-1099 reimbursements</v>
      </c>
      <c r="C49" s="237"/>
      <c r="D49" s="64">
        <f>Mar!D49</f>
        <v>0</v>
      </c>
      <c r="E49" s="156">
        <f>Mar!E49</f>
        <v>0</v>
      </c>
      <c r="F49" s="9">
        <v>0</v>
      </c>
      <c r="G49" s="64">
        <f>IF(E49=0,Mar!G49+F49,Mar!G49+F49)</f>
        <v>0</v>
      </c>
      <c r="H49" s="76">
        <f t="shared" si="2"/>
        <v>0</v>
      </c>
    </row>
    <row r="50" spans="1:8" x14ac:dyDescent="0.2">
      <c r="A50" s="47"/>
      <c r="D50" s="178"/>
      <c r="E50" s="155"/>
      <c r="F50" s="155"/>
      <c r="G50" s="85"/>
      <c r="H50" s="79"/>
    </row>
    <row r="51" spans="1:8" x14ac:dyDescent="0.2">
      <c r="A51" s="191" t="s">
        <v>56</v>
      </c>
      <c r="B51" s="192"/>
      <c r="C51" s="192"/>
      <c r="D51" s="85"/>
      <c r="E51" s="2"/>
      <c r="F51" s="2"/>
      <c r="G51" s="85" t="s">
        <v>38</v>
      </c>
      <c r="H51" s="79"/>
    </row>
    <row r="52" spans="1:8" x14ac:dyDescent="0.2">
      <c r="A52" s="47"/>
      <c r="B52" s="234" t="str">
        <f>Mar!B52</f>
        <v>Client Rent</v>
      </c>
      <c r="C52" s="235"/>
      <c r="D52" s="64">
        <f>Mar!D52</f>
        <v>0</v>
      </c>
      <c r="E52" s="156">
        <f>Mar!E52</f>
        <v>0</v>
      </c>
      <c r="F52" s="28">
        <v>0</v>
      </c>
      <c r="G52" s="64">
        <f>IF(E52=0,Mar!G52+F52,Mar!G52+F52)</f>
        <v>0</v>
      </c>
      <c r="H52" s="76">
        <f>IF(E52=0,D52-G52,E52-G52)</f>
        <v>0</v>
      </c>
    </row>
    <row r="53" spans="1:8" x14ac:dyDescent="0.2">
      <c r="A53" s="47"/>
      <c r="B53" s="236" t="str">
        <f>Mar!B53</f>
        <v>Client Food</v>
      </c>
      <c r="C53" s="237"/>
      <c r="D53" s="64">
        <f>Mar!D53</f>
        <v>0</v>
      </c>
      <c r="E53" s="156">
        <f>Mar!E53</f>
        <v>0</v>
      </c>
      <c r="F53" s="30">
        <v>0</v>
      </c>
      <c r="G53" s="64">
        <f>IF(E53=0,Mar!G53+F53,Mar!G53+F53)</f>
        <v>0</v>
      </c>
      <c r="H53" s="76">
        <f t="shared" ref="H53:H56" si="3">IF(E53=0,D53-G53,E53-G53)</f>
        <v>0</v>
      </c>
    </row>
    <row r="54" spans="1:8" x14ac:dyDescent="0.2">
      <c r="A54" s="47"/>
      <c r="B54" s="236" t="str">
        <f>Mar!B54</f>
        <v>Client Medical</v>
      </c>
      <c r="C54" s="237"/>
      <c r="D54" s="64">
        <f>Mar!D54</f>
        <v>0</v>
      </c>
      <c r="E54" s="156">
        <f>Mar!E54</f>
        <v>0</v>
      </c>
      <c r="F54" s="30">
        <v>0</v>
      </c>
      <c r="G54" s="64">
        <f>IF(E54=0,Mar!G54+F54,Mar!G54+F54)</f>
        <v>0</v>
      </c>
      <c r="H54" s="76">
        <f t="shared" si="3"/>
        <v>0</v>
      </c>
    </row>
    <row r="55" spans="1:8" x14ac:dyDescent="0.2">
      <c r="A55" s="49" t="s">
        <v>38</v>
      </c>
      <c r="B55" s="236" t="str">
        <f>Mar!B55</f>
        <v>Client Other</v>
      </c>
      <c r="C55" s="237"/>
      <c r="D55" s="64">
        <f>Mar!D55</f>
        <v>0</v>
      </c>
      <c r="E55" s="156">
        <f>Mar!E55</f>
        <v>0</v>
      </c>
      <c r="F55" s="30">
        <v>0</v>
      </c>
      <c r="G55" s="64">
        <f>IF(E55=0,Mar!G55+F55,Mar!G55+F55)</f>
        <v>0</v>
      </c>
      <c r="H55" s="76">
        <f t="shared" si="3"/>
        <v>0</v>
      </c>
    </row>
    <row r="56" spans="1:8" x14ac:dyDescent="0.2">
      <c r="A56" s="47"/>
      <c r="B56" s="236" t="str">
        <f>Mar!B56</f>
        <v>Client Other</v>
      </c>
      <c r="C56" s="237"/>
      <c r="D56" s="64">
        <f>Mar!D56</f>
        <v>0</v>
      </c>
      <c r="E56" s="156">
        <f>Mar!E56</f>
        <v>0</v>
      </c>
      <c r="F56" s="28">
        <v>0</v>
      </c>
      <c r="G56" s="64">
        <f>IF(E56=0,Mar!G56+F56,Mar!G56+F56)</f>
        <v>0</v>
      </c>
      <c r="H56" s="76">
        <f t="shared" si="3"/>
        <v>0</v>
      </c>
    </row>
    <row r="57" spans="1:8" x14ac:dyDescent="0.2">
      <c r="A57" s="47"/>
      <c r="D57" s="85"/>
      <c r="E57" s="155"/>
      <c r="F57" s="2"/>
      <c r="G57" s="2"/>
      <c r="H57" s="48"/>
    </row>
    <row r="58" spans="1:8" x14ac:dyDescent="0.2">
      <c r="A58" s="47"/>
      <c r="D58" s="85"/>
      <c r="E58" s="2"/>
      <c r="F58" s="2"/>
      <c r="G58" s="2" t="s">
        <v>38</v>
      </c>
      <c r="H58" s="48"/>
    </row>
    <row r="59" spans="1:8" x14ac:dyDescent="0.2">
      <c r="A59" s="191" t="s">
        <v>40</v>
      </c>
      <c r="B59" s="192"/>
      <c r="C59" s="193"/>
      <c r="D59" s="64">
        <f>SUM(D22:D56)</f>
        <v>0</v>
      </c>
      <c r="E59" s="64">
        <f>SUM(E22:E56)</f>
        <v>0</v>
      </c>
      <c r="F59" s="64">
        <f>SUM(F22:F56)</f>
        <v>0</v>
      </c>
      <c r="G59" s="64">
        <f>SUM(G22:G56)</f>
        <v>0</v>
      </c>
      <c r="H59" s="65">
        <f>SUM(H22:H56)</f>
        <v>0</v>
      </c>
    </row>
    <row r="60" spans="1:8" ht="13.5" thickBot="1" x14ac:dyDescent="0.25">
      <c r="A60" s="59"/>
      <c r="B60" s="60"/>
      <c r="C60" s="60"/>
      <c r="D60" s="184"/>
      <c r="E60" s="184"/>
      <c r="F60" s="184"/>
      <c r="G60" s="184"/>
      <c r="H60" s="185"/>
    </row>
    <row r="61" spans="1:8" ht="14.25" thickTop="1" thickBot="1" x14ac:dyDescent="0.25">
      <c r="B61" s="196" t="s">
        <v>101</v>
      </c>
      <c r="C61" s="196"/>
      <c r="D61" s="197"/>
      <c r="E61" s="207" t="s">
        <v>102</v>
      </c>
      <c r="F61" s="208"/>
      <c r="G61" s="208"/>
      <c r="H61" s="209"/>
    </row>
    <row r="62" spans="1:8" ht="13.5" thickTop="1" x14ac:dyDescent="0.2">
      <c r="B62" s="210" t="s">
        <v>42</v>
      </c>
      <c r="C62" s="210"/>
      <c r="D62" s="211"/>
      <c r="E62" s="212" t="s">
        <v>103</v>
      </c>
      <c r="F62" s="213"/>
      <c r="G62" s="26" t="s">
        <v>103</v>
      </c>
      <c r="H62" s="16"/>
    </row>
    <row r="63" spans="1:8" x14ac:dyDescent="0.2">
      <c r="B63" s="214" t="s">
        <v>107</v>
      </c>
      <c r="C63" s="214"/>
      <c r="D63" s="215"/>
      <c r="E63" s="216" t="s">
        <v>104</v>
      </c>
      <c r="F63" s="217"/>
      <c r="G63" s="218" t="s">
        <v>104</v>
      </c>
      <c r="H63" s="219"/>
    </row>
    <row r="64" spans="1:8" x14ac:dyDescent="0.2">
      <c r="B64" s="220" t="s">
        <v>108</v>
      </c>
      <c r="C64" s="220"/>
      <c r="D64" s="221"/>
      <c r="E64" s="222" t="s">
        <v>46</v>
      </c>
      <c r="F64" s="223"/>
      <c r="G64" s="226" t="s">
        <v>47</v>
      </c>
      <c r="H64" s="227"/>
    </row>
    <row r="65" spans="1:8" x14ac:dyDescent="0.2">
      <c r="B65" s="220" t="s">
        <v>109</v>
      </c>
      <c r="C65" s="220"/>
      <c r="D65" s="221"/>
      <c r="E65" s="222" t="s">
        <v>48</v>
      </c>
      <c r="F65" s="223"/>
      <c r="G65" s="226" t="s">
        <v>105</v>
      </c>
      <c r="H65" s="227"/>
    </row>
    <row r="66" spans="1:8" x14ac:dyDescent="0.2">
      <c r="B66" s="228" t="s">
        <v>49</v>
      </c>
      <c r="C66" s="228"/>
      <c r="D66" s="229"/>
      <c r="E66" s="222" t="s">
        <v>49</v>
      </c>
      <c r="F66" s="223"/>
      <c r="G66" s="205" t="s">
        <v>49</v>
      </c>
      <c r="H66" s="206"/>
    </row>
    <row r="67" spans="1:8" ht="13.5" thickBot="1" x14ac:dyDescent="0.25">
      <c r="B67" s="230" t="s">
        <v>50</v>
      </c>
      <c r="C67" s="230"/>
      <c r="D67" s="231"/>
      <c r="E67" s="232" t="s">
        <v>50</v>
      </c>
      <c r="F67" s="233"/>
      <c r="G67" s="224" t="s">
        <v>50</v>
      </c>
      <c r="H67" s="225"/>
    </row>
    <row r="68" spans="1:8" ht="13.5" thickTop="1" x14ac:dyDescent="0.2">
      <c r="A68" s="35" t="s">
        <v>51</v>
      </c>
    </row>
  </sheetData>
  <mergeCells count="62">
    <mergeCell ref="E61:H61"/>
    <mergeCell ref="B61:D61"/>
    <mergeCell ref="A51:C51"/>
    <mergeCell ref="A59:C59"/>
    <mergeCell ref="B52:C52"/>
    <mergeCell ref="B53:C53"/>
    <mergeCell ref="B62:D62"/>
    <mergeCell ref="E62:F62"/>
    <mergeCell ref="B63:D63"/>
    <mergeCell ref="E63:F63"/>
    <mergeCell ref="G63:H63"/>
    <mergeCell ref="G67:H67"/>
    <mergeCell ref="G64:H64"/>
    <mergeCell ref="G65:H65"/>
    <mergeCell ref="B65:D65"/>
    <mergeCell ref="E65:F65"/>
    <mergeCell ref="B66:D66"/>
    <mergeCell ref="E66:F66"/>
    <mergeCell ref="B67:D67"/>
    <mergeCell ref="E67:F67"/>
    <mergeCell ref="B64:D64"/>
    <mergeCell ref="E64:F64"/>
    <mergeCell ref="G66:H66"/>
    <mergeCell ref="B35:C35"/>
    <mergeCell ref="B36:C36"/>
    <mergeCell ref="B37:C37"/>
    <mergeCell ref="B22:C22"/>
    <mergeCell ref="B23:C23"/>
    <mergeCell ref="B24:C24"/>
    <mergeCell ref="B25:C25"/>
    <mergeCell ref="B26:C26"/>
    <mergeCell ref="B27:C27"/>
    <mergeCell ref="B30:C30"/>
    <mergeCell ref="B31:C31"/>
    <mergeCell ref="B32:C32"/>
    <mergeCell ref="C5:H5"/>
    <mergeCell ref="C7:H7"/>
    <mergeCell ref="A21:C21"/>
    <mergeCell ref="A29:C29"/>
    <mergeCell ref="A1:H1"/>
    <mergeCell ref="A2:H2"/>
    <mergeCell ref="A3:H3"/>
    <mergeCell ref="A18:C18"/>
    <mergeCell ref="G9:H9"/>
    <mergeCell ref="A12:C12"/>
    <mergeCell ref="C9:D9"/>
    <mergeCell ref="B54:C54"/>
    <mergeCell ref="B55:C55"/>
    <mergeCell ref="B56:C56"/>
    <mergeCell ref="B45:C45"/>
    <mergeCell ref="B33:C33"/>
    <mergeCell ref="B34:C34"/>
    <mergeCell ref="B47:C47"/>
    <mergeCell ref="B48:C48"/>
    <mergeCell ref="B49:C49"/>
    <mergeCell ref="B42:C42"/>
    <mergeCell ref="B43:C43"/>
    <mergeCell ref="B44:C44"/>
    <mergeCell ref="B40:C40"/>
    <mergeCell ref="B41:C41"/>
    <mergeCell ref="B46:C46"/>
    <mergeCell ref="A39:C39"/>
  </mergeCells>
  <phoneticPr fontId="0" type="noConversion"/>
  <pageMargins left="0.75" right="0.75" top="1" bottom="1" header="0.5" footer="0.5"/>
  <pageSetup scale="82"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68"/>
  <sheetViews>
    <sheetView topLeftCell="A12"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8.7109375" style="7" customWidth="1"/>
    <col min="4" max="6" width="15.7109375" style="7" customWidth="1"/>
    <col min="7" max="7" width="17.140625" style="7" customWidth="1"/>
    <col min="8" max="8" width="19.28515625"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00"/>
      <c r="D5" s="200"/>
      <c r="E5" s="200"/>
      <c r="F5" s="200"/>
      <c r="G5" s="200"/>
      <c r="H5" s="200"/>
    </row>
    <row r="6" spans="1:8" x14ac:dyDescent="0.2">
      <c r="B6" s="33"/>
    </row>
    <row r="7" spans="1:8" x14ac:dyDescent="0.2">
      <c r="B7" s="32" t="s">
        <v>3</v>
      </c>
      <c r="C7" s="200"/>
      <c r="D7" s="200"/>
      <c r="E7" s="200"/>
      <c r="F7" s="200"/>
      <c r="G7" s="200"/>
      <c r="H7" s="200"/>
    </row>
    <row r="9" spans="1:8" x14ac:dyDescent="0.2">
      <c r="B9" s="32" t="s">
        <v>4</v>
      </c>
      <c r="C9" s="202">
        <v>46143</v>
      </c>
      <c r="D9" s="202"/>
      <c r="E9" s="150"/>
      <c r="F9" s="32" t="s">
        <v>6</v>
      </c>
      <c r="G9" s="202">
        <v>46173</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1"/>
      <c r="H14" s="48"/>
    </row>
    <row r="15" spans="1:8" x14ac:dyDescent="0.2">
      <c r="A15" s="49" t="str">
        <f>Startup!A15</f>
        <v>Public Service Grant Funds Received</v>
      </c>
      <c r="B15" s="33"/>
      <c r="D15" s="64">
        <f>D59</f>
        <v>0</v>
      </c>
      <c r="E15" s="64">
        <f>E59</f>
        <v>0</v>
      </c>
      <c r="F15" s="29">
        <f>F59</f>
        <v>0</v>
      </c>
      <c r="G15" s="84">
        <f>Apr!G15+May!F15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75"/>
      <c r="E20" s="152"/>
      <c r="F20" s="57"/>
      <c r="G20" s="75"/>
      <c r="H20" s="70"/>
    </row>
    <row r="21" spans="1:8" x14ac:dyDescent="0.2">
      <c r="A21" s="49" t="s">
        <v>22</v>
      </c>
      <c r="B21" s="33"/>
      <c r="D21" s="75"/>
      <c r="E21" s="54"/>
      <c r="F21" s="57"/>
      <c r="G21" s="75"/>
      <c r="H21" s="70"/>
    </row>
    <row r="22" spans="1:8" x14ac:dyDescent="0.2">
      <c r="A22" s="47"/>
      <c r="B22" s="172" t="str">
        <f>Apr!B22</f>
        <v>Salaries/Wages (1200)</v>
      </c>
      <c r="C22" s="58"/>
      <c r="D22" s="64">
        <f>Apr!D22</f>
        <v>0</v>
      </c>
      <c r="E22" s="156">
        <f>Apr!E22</f>
        <v>0</v>
      </c>
      <c r="F22" s="8">
        <v>0</v>
      </c>
      <c r="G22" s="64">
        <f>IF(E22=0,Apr!G22+F22,Apr!G22+F22)</f>
        <v>0</v>
      </c>
      <c r="H22" s="76">
        <f>IF(E22=0,D22-G22,E22-G22)</f>
        <v>0</v>
      </c>
    </row>
    <row r="23" spans="1:8" x14ac:dyDescent="0.2">
      <c r="A23" s="47"/>
      <c r="B23" s="172" t="str">
        <f>Apr!B23</f>
        <v>Salaries/Wages (1200)</v>
      </c>
      <c r="C23" s="6"/>
      <c r="D23" s="64">
        <f>Apr!D23</f>
        <v>0</v>
      </c>
      <c r="E23" s="156">
        <f>Apr!E23</f>
        <v>0</v>
      </c>
      <c r="F23" s="8">
        <v>0</v>
      </c>
      <c r="G23" s="64">
        <f>IF(E23=0,Apr!G23+F23,Apr!G23+F23)</f>
        <v>0</v>
      </c>
      <c r="H23" s="76">
        <f t="shared" ref="H23:H27" si="0">IF(E23=0,D23-G23,E23-G23)</f>
        <v>0</v>
      </c>
    </row>
    <row r="24" spans="1:8" x14ac:dyDescent="0.2">
      <c r="A24" s="47"/>
      <c r="B24" s="172" t="str">
        <f>Apr!B24</f>
        <v>Salaries/Wages (1200)</v>
      </c>
      <c r="C24" s="5"/>
      <c r="D24" s="64">
        <f>Apr!D24</f>
        <v>0</v>
      </c>
      <c r="E24" s="156">
        <f>Apr!E24</f>
        <v>0</v>
      </c>
      <c r="F24" s="9">
        <v>0</v>
      </c>
      <c r="G24" s="64">
        <f>IF(E24=0,Apr!G24+F24,Apr!G24+F24)</f>
        <v>0</v>
      </c>
      <c r="H24" s="76">
        <f t="shared" si="0"/>
        <v>0</v>
      </c>
    </row>
    <row r="25" spans="1:8" x14ac:dyDescent="0.2">
      <c r="A25" s="47"/>
      <c r="B25" s="172" t="str">
        <f>Apr!B25</f>
        <v>Salaries/Wages (1200)</v>
      </c>
      <c r="C25" s="5"/>
      <c r="D25" s="64">
        <f>Apr!D25</f>
        <v>0</v>
      </c>
      <c r="E25" s="156">
        <f>Apr!E25</f>
        <v>0</v>
      </c>
      <c r="F25" s="4">
        <v>0</v>
      </c>
      <c r="G25" s="64">
        <f>IF(E25=0,Apr!G25+F25,Apr!G25+F25)</f>
        <v>0</v>
      </c>
      <c r="H25" s="76">
        <f t="shared" si="0"/>
        <v>0</v>
      </c>
    </row>
    <row r="26" spans="1:8" x14ac:dyDescent="0.2">
      <c r="A26" s="47"/>
      <c r="B26" s="172" t="str">
        <f>Apr!B26</f>
        <v>Salaries/Wages (1200)</v>
      </c>
      <c r="C26" s="5"/>
      <c r="D26" s="64">
        <f>Apr!D26</f>
        <v>0</v>
      </c>
      <c r="E26" s="156">
        <f>Apr!E26</f>
        <v>0</v>
      </c>
      <c r="F26" s="4">
        <v>0</v>
      </c>
      <c r="G26" s="64">
        <f>IF(E26=0,Apr!G26+F26,Apr!G26+F26)</f>
        <v>0</v>
      </c>
      <c r="H26" s="76">
        <f t="shared" si="0"/>
        <v>0</v>
      </c>
    </row>
    <row r="27" spans="1:8" x14ac:dyDescent="0.2">
      <c r="A27" s="47"/>
      <c r="B27" s="172" t="str">
        <f>Apr!B27</f>
        <v>Salaries/Wages (1200)</v>
      </c>
      <c r="C27" s="5"/>
      <c r="D27" s="64">
        <f>Apr!D27</f>
        <v>0</v>
      </c>
      <c r="E27" s="156">
        <f>Apr!E27</f>
        <v>0</v>
      </c>
      <c r="F27" s="9">
        <v>0</v>
      </c>
      <c r="G27" s="64">
        <f>IF(E27=0,Apr!G27+F27,Apr!G27+F27)</f>
        <v>0</v>
      </c>
      <c r="H27" s="76">
        <f t="shared" si="0"/>
        <v>0</v>
      </c>
    </row>
    <row r="28" spans="1:8" x14ac:dyDescent="0.2">
      <c r="A28" s="47"/>
      <c r="D28" s="85"/>
      <c r="E28" s="153"/>
      <c r="F28" s="2"/>
      <c r="G28" s="85"/>
      <c r="H28" s="79"/>
    </row>
    <row r="29" spans="1:8" x14ac:dyDescent="0.2">
      <c r="A29" s="49" t="s">
        <v>24</v>
      </c>
      <c r="B29" s="33"/>
      <c r="D29" s="85"/>
      <c r="E29" s="1"/>
      <c r="F29" s="2"/>
      <c r="G29" s="85"/>
      <c r="H29" s="79"/>
    </row>
    <row r="30" spans="1:8" x14ac:dyDescent="0.2">
      <c r="A30" s="49"/>
      <c r="B30" s="172" t="str">
        <f>Apr!B30</f>
        <v>FICA and Med Tax (2101)</v>
      </c>
      <c r="C30" s="31"/>
      <c r="D30" s="64">
        <f>Apr!D30</f>
        <v>0</v>
      </c>
      <c r="E30" s="156">
        <f>Apr!E30</f>
        <v>0</v>
      </c>
      <c r="F30" s="8">
        <v>0</v>
      </c>
      <c r="G30" s="64">
        <f>IF(E30=0,Apr!G30+F30,Apr!G30+F30)</f>
        <v>0</v>
      </c>
      <c r="H30" s="76">
        <f>IF(E30=0,D30-G30,E30-G30)</f>
        <v>0</v>
      </c>
    </row>
    <row r="31" spans="1:8" x14ac:dyDescent="0.2">
      <c r="A31" s="47"/>
      <c r="B31" s="172" t="str">
        <f>Apr!B31</f>
        <v>Health Insurance (2304)</v>
      </c>
      <c r="D31" s="64">
        <f>Apr!D31</f>
        <v>0</v>
      </c>
      <c r="E31" s="156">
        <f>Apr!E31</f>
        <v>0</v>
      </c>
      <c r="F31" s="4">
        <v>0</v>
      </c>
      <c r="G31" s="64">
        <f>IF(E31=0,Apr!G31+F31,Apr!G31+F31)</f>
        <v>0</v>
      </c>
      <c r="H31" s="76">
        <f t="shared" ref="H31:H37" si="1">IF(E31=0,D31-G31,E31-G31)</f>
        <v>0</v>
      </c>
    </row>
    <row r="32" spans="1:8" x14ac:dyDescent="0.2">
      <c r="A32" s="47"/>
      <c r="B32" s="172" t="str">
        <f>Apr!B32</f>
        <v>Retirement</v>
      </c>
      <c r="C32" s="6"/>
      <c r="D32" s="64">
        <f>Apr!D32</f>
        <v>0</v>
      </c>
      <c r="E32" s="156">
        <f>Apr!E32</f>
        <v>0</v>
      </c>
      <c r="F32" s="4">
        <v>0</v>
      </c>
      <c r="G32" s="64">
        <f>IF(E32=0,Apr!G32+F32,Apr!G32+F32)</f>
        <v>0</v>
      </c>
      <c r="H32" s="76">
        <f t="shared" si="1"/>
        <v>0</v>
      </c>
    </row>
    <row r="33" spans="1:8" x14ac:dyDescent="0.2">
      <c r="A33" s="47"/>
      <c r="B33" s="172" t="str">
        <f>Apr!B33</f>
        <v>Dental</v>
      </c>
      <c r="C33" s="6"/>
      <c r="D33" s="64">
        <f>Apr!D33</f>
        <v>0</v>
      </c>
      <c r="E33" s="156">
        <f>Apr!E33</f>
        <v>0</v>
      </c>
      <c r="F33" s="4">
        <v>0</v>
      </c>
      <c r="G33" s="64">
        <f>IF(E33=0,Apr!G33+F33,Apr!G33+F33)</f>
        <v>0</v>
      </c>
      <c r="H33" s="76">
        <f t="shared" si="1"/>
        <v>0</v>
      </c>
    </row>
    <row r="34" spans="1:8" x14ac:dyDescent="0.2">
      <c r="A34" s="47"/>
      <c r="B34" s="172" t="str">
        <f>Apr!B34</f>
        <v>Life Insurance</v>
      </c>
      <c r="C34" s="6"/>
      <c r="D34" s="64">
        <f>Apr!D34</f>
        <v>0</v>
      </c>
      <c r="E34" s="156">
        <f>Apr!E34</f>
        <v>0</v>
      </c>
      <c r="F34" s="4">
        <v>0</v>
      </c>
      <c r="G34" s="64">
        <f>IF(E34=0,Apr!G34+F34,Apr!G34+F34)</f>
        <v>0</v>
      </c>
      <c r="H34" s="76">
        <f t="shared" si="1"/>
        <v>0</v>
      </c>
    </row>
    <row r="35" spans="1:8" x14ac:dyDescent="0.2">
      <c r="A35" s="47"/>
      <c r="B35" s="172" t="str">
        <f>Apr!B35</f>
        <v>Worker's Compensation</v>
      </c>
      <c r="C35" s="6"/>
      <c r="D35" s="64">
        <f>Apr!D35</f>
        <v>0</v>
      </c>
      <c r="E35" s="156">
        <f>Apr!E35</f>
        <v>0</v>
      </c>
      <c r="F35" s="4">
        <v>0</v>
      </c>
      <c r="G35" s="64">
        <f>IF(E35=0,Apr!G35+F35,Apr!G35+F35)</f>
        <v>0</v>
      </c>
      <c r="H35" s="76">
        <f t="shared" si="1"/>
        <v>0</v>
      </c>
    </row>
    <row r="36" spans="1:8" x14ac:dyDescent="0.2">
      <c r="A36" s="47"/>
      <c r="B36" s="172" t="str">
        <f>Apr!B36</f>
        <v>Unemployment</v>
      </c>
      <c r="C36" s="6"/>
      <c r="D36" s="64">
        <f>Apr!D36</f>
        <v>0</v>
      </c>
      <c r="E36" s="156">
        <f>Apr!E36</f>
        <v>0</v>
      </c>
      <c r="F36" s="4">
        <v>0</v>
      </c>
      <c r="G36" s="64">
        <f>IF(E36=0,Apr!G36+F36,Apr!G36+F36)</f>
        <v>0</v>
      </c>
      <c r="H36" s="76">
        <f t="shared" si="1"/>
        <v>0</v>
      </c>
    </row>
    <row r="37" spans="1:8" x14ac:dyDescent="0.2">
      <c r="A37" s="47"/>
      <c r="B37" s="172" t="str">
        <f>Apr!B37</f>
        <v>Other (LT Disability)</v>
      </c>
      <c r="C37" s="58"/>
      <c r="D37" s="64">
        <f>Apr!D37</f>
        <v>0</v>
      </c>
      <c r="E37" s="156">
        <f>Apr!E37</f>
        <v>0</v>
      </c>
      <c r="F37" s="30">
        <v>0</v>
      </c>
      <c r="G37" s="64">
        <f>IF(E37=0,Apr!G37+F37,Apr!G37+F37)</f>
        <v>0</v>
      </c>
      <c r="H37" s="76">
        <f t="shared" si="1"/>
        <v>0</v>
      </c>
    </row>
    <row r="38" spans="1:8" x14ac:dyDescent="0.2">
      <c r="A38" s="47"/>
      <c r="D38" s="85"/>
      <c r="E38" s="153"/>
      <c r="F38" s="2"/>
      <c r="G38" s="85"/>
      <c r="H38" s="79"/>
    </row>
    <row r="39" spans="1:8" x14ac:dyDescent="0.2">
      <c r="A39" s="49" t="s">
        <v>33</v>
      </c>
      <c r="B39" s="33"/>
      <c r="D39" s="85"/>
      <c r="E39" s="1"/>
      <c r="F39" s="2"/>
      <c r="G39" s="85"/>
      <c r="H39" s="79"/>
    </row>
    <row r="40" spans="1:8" x14ac:dyDescent="0.2">
      <c r="A40" s="47"/>
      <c r="B40" s="172" t="str">
        <f>Apr!B40</f>
        <v>Rent Occupancy</v>
      </c>
      <c r="D40" s="64">
        <f>Apr!D40</f>
        <v>0</v>
      </c>
      <c r="E40" s="156">
        <f>Apr!E40</f>
        <v>0</v>
      </c>
      <c r="F40" s="3">
        <v>0</v>
      </c>
      <c r="G40" s="64">
        <f>IF(E40=0,Apr!G40+F40,Apr!G40+F40)</f>
        <v>0</v>
      </c>
      <c r="H40" s="76">
        <f>IF(E40=0,D40-G40,E40-G40)</f>
        <v>0</v>
      </c>
    </row>
    <row r="41" spans="1:8" x14ac:dyDescent="0.2">
      <c r="A41" s="47"/>
      <c r="B41" s="172" t="str">
        <f>Apr!B41</f>
        <v>Telephone</v>
      </c>
      <c r="C41" s="6"/>
      <c r="D41" s="64">
        <f>Apr!D41</f>
        <v>0</v>
      </c>
      <c r="E41" s="156">
        <f>Apr!E41</f>
        <v>0</v>
      </c>
      <c r="F41" s="4">
        <v>0</v>
      </c>
      <c r="G41" s="64">
        <f>IF(E41=0,Apr!G41+F41,Apr!G41+F41)</f>
        <v>0</v>
      </c>
      <c r="H41" s="76">
        <f t="shared" ref="H41:H49" si="2">IF(E41=0,D41-G41,E41-G41)</f>
        <v>0</v>
      </c>
    </row>
    <row r="42" spans="1:8" x14ac:dyDescent="0.2">
      <c r="A42" s="47"/>
      <c r="B42" s="172" t="str">
        <f>Apr!B42</f>
        <v>Utilities</v>
      </c>
      <c r="C42" s="6"/>
      <c r="D42" s="64">
        <f>Apr!D42</f>
        <v>0</v>
      </c>
      <c r="E42" s="156">
        <f>Apr!E42</f>
        <v>0</v>
      </c>
      <c r="F42" s="4">
        <v>0</v>
      </c>
      <c r="G42" s="64">
        <f>IF(E42=0,Apr!G42+F42,Apr!G42+F42)</f>
        <v>0</v>
      </c>
      <c r="H42" s="76">
        <f t="shared" si="2"/>
        <v>0</v>
      </c>
    </row>
    <row r="43" spans="1:8" x14ac:dyDescent="0.2">
      <c r="A43" s="47"/>
      <c r="B43" s="172" t="str">
        <f>Apr!B43</f>
        <v>Maintenance and Repairs</v>
      </c>
      <c r="C43" s="58"/>
      <c r="D43" s="64">
        <f>Apr!D43</f>
        <v>0</v>
      </c>
      <c r="E43" s="156">
        <f>Apr!E43</f>
        <v>0</v>
      </c>
      <c r="F43" s="3">
        <v>0</v>
      </c>
      <c r="G43" s="64">
        <f>IF(E43=0,Apr!G43+F43,Apr!G43+F43)</f>
        <v>0</v>
      </c>
      <c r="H43" s="76">
        <f t="shared" si="2"/>
        <v>0</v>
      </c>
    </row>
    <row r="44" spans="1:8" x14ac:dyDescent="0.2">
      <c r="A44" s="47"/>
      <c r="B44" s="172" t="str">
        <f>Apr!B44</f>
        <v>Local Milege</v>
      </c>
      <c r="C44" s="58"/>
      <c r="D44" s="64">
        <f>Apr!D44</f>
        <v>0</v>
      </c>
      <c r="E44" s="156">
        <f>Apr!E44</f>
        <v>0</v>
      </c>
      <c r="F44" s="3">
        <v>0</v>
      </c>
      <c r="G44" s="64">
        <f>IF(E44=0,Apr!G44+F44,Apr!G44+F44)</f>
        <v>0</v>
      </c>
      <c r="H44" s="76">
        <f t="shared" si="2"/>
        <v>0</v>
      </c>
    </row>
    <row r="45" spans="1:8" x14ac:dyDescent="0.2">
      <c r="A45" s="47"/>
      <c r="B45" s="172" t="str">
        <f>Apr!B45</f>
        <v>Office Supplies</v>
      </c>
      <c r="C45" s="58"/>
      <c r="D45" s="64">
        <f>Apr!D45</f>
        <v>0</v>
      </c>
      <c r="E45" s="156">
        <f>Apr!E45</f>
        <v>0</v>
      </c>
      <c r="F45" s="3">
        <v>0</v>
      </c>
      <c r="G45" s="64">
        <f>IF(E45=0,Apr!G45+F45,Apr!G45+F45)</f>
        <v>0</v>
      </c>
      <c r="H45" s="76">
        <f t="shared" si="2"/>
        <v>0</v>
      </c>
    </row>
    <row r="46" spans="1:8" x14ac:dyDescent="0.2">
      <c r="A46" s="47"/>
      <c r="B46" s="172" t="str">
        <f>Apr!B46</f>
        <v>Insurance Property and General Liability</v>
      </c>
      <c r="C46" s="58"/>
      <c r="D46" s="64">
        <f>Apr!D46</f>
        <v>0</v>
      </c>
      <c r="E46" s="156">
        <f>Apr!E46</f>
        <v>0</v>
      </c>
      <c r="F46" s="3">
        <v>0</v>
      </c>
      <c r="G46" s="64">
        <f>IF(E46=0,Apr!G46+F46,Apr!G46+F46)</f>
        <v>0</v>
      </c>
      <c r="H46" s="76">
        <f t="shared" si="2"/>
        <v>0</v>
      </c>
    </row>
    <row r="47" spans="1:8" x14ac:dyDescent="0.2">
      <c r="A47" s="47"/>
      <c r="B47" s="172" t="str">
        <f>Apr!B47</f>
        <v xml:space="preserve">Printing and Advertising </v>
      </c>
      <c r="C47" s="58"/>
      <c r="D47" s="64">
        <f>Apr!D47</f>
        <v>0</v>
      </c>
      <c r="E47" s="156">
        <f>Apr!E47</f>
        <v>0</v>
      </c>
      <c r="F47" s="3">
        <v>0</v>
      </c>
      <c r="G47" s="64">
        <f>IF(E47=0,Apr!G47+F47,Apr!G47+F47)</f>
        <v>0</v>
      </c>
      <c r="H47" s="76">
        <f t="shared" si="2"/>
        <v>0</v>
      </c>
    </row>
    <row r="48" spans="1:8" x14ac:dyDescent="0.2">
      <c r="A48" s="47"/>
      <c r="B48" s="172" t="str">
        <f>Apr!B48</f>
        <v>Postage</v>
      </c>
      <c r="C48" s="58"/>
      <c r="D48" s="64">
        <f>Apr!D48</f>
        <v>0</v>
      </c>
      <c r="E48" s="156">
        <f>Apr!E48</f>
        <v>0</v>
      </c>
      <c r="F48" s="3">
        <v>0</v>
      </c>
      <c r="G48" s="64">
        <f>IF(E48=0,Apr!G48+F48,Apr!G48+F48)</f>
        <v>0</v>
      </c>
      <c r="H48" s="76">
        <f t="shared" si="2"/>
        <v>0</v>
      </c>
    </row>
    <row r="49" spans="1:8" x14ac:dyDescent="0.2">
      <c r="A49" s="47"/>
      <c r="B49" s="236" t="str">
        <f>Apr!B49</f>
        <v>Professional Fees-1099 reimbursements</v>
      </c>
      <c r="C49" s="237"/>
      <c r="D49" s="64">
        <f>Apr!D49</f>
        <v>0</v>
      </c>
      <c r="E49" s="156">
        <f>Apr!E49</f>
        <v>0</v>
      </c>
      <c r="F49" s="9">
        <v>0</v>
      </c>
      <c r="G49" s="64">
        <f>IF(E49=0,Apr!G49+F49,Apr!G49+F49)</f>
        <v>0</v>
      </c>
      <c r="H49" s="76">
        <f t="shared" si="2"/>
        <v>0</v>
      </c>
    </row>
    <row r="50" spans="1:8" x14ac:dyDescent="0.2">
      <c r="A50" s="47"/>
      <c r="D50" s="85"/>
      <c r="E50" s="153"/>
      <c r="F50" s="2"/>
      <c r="G50" s="85"/>
      <c r="H50" s="79"/>
    </row>
    <row r="51" spans="1:8" x14ac:dyDescent="0.2">
      <c r="A51" s="49" t="s">
        <v>56</v>
      </c>
      <c r="B51" s="33"/>
      <c r="D51" s="85"/>
      <c r="E51" s="1"/>
      <c r="F51" s="2"/>
      <c r="G51" s="85" t="s">
        <v>38</v>
      </c>
      <c r="H51" s="79"/>
    </row>
    <row r="52" spans="1:8" x14ac:dyDescent="0.2">
      <c r="A52" s="47"/>
      <c r="B52" s="172" t="str">
        <f>Apr!B52</f>
        <v>Client Rent</v>
      </c>
      <c r="D52" s="64">
        <f>Apr!D52</f>
        <v>0</v>
      </c>
      <c r="E52" s="156">
        <f>Apr!E52</f>
        <v>0</v>
      </c>
      <c r="F52" s="28">
        <v>0</v>
      </c>
      <c r="G52" s="64">
        <f>IF(E52=0,Apr!G52+F52,Apr!G52+F52)</f>
        <v>0</v>
      </c>
      <c r="H52" s="76">
        <f>IF(E52=0,D52-G52,E52-G52)</f>
        <v>0</v>
      </c>
    </row>
    <row r="53" spans="1:8" x14ac:dyDescent="0.2">
      <c r="A53" s="47"/>
      <c r="B53" s="172" t="str">
        <f>Apr!B53</f>
        <v>Client Food</v>
      </c>
      <c r="C53" s="6"/>
      <c r="D53" s="64">
        <f>Apr!D53</f>
        <v>0</v>
      </c>
      <c r="E53" s="156">
        <f>Apr!E53</f>
        <v>0</v>
      </c>
      <c r="F53" s="30">
        <v>0</v>
      </c>
      <c r="G53" s="64">
        <f>IF(E53=0,Apr!G53+F53,Apr!G53+F53)</f>
        <v>0</v>
      </c>
      <c r="H53" s="76">
        <f t="shared" ref="H53:H56" si="3">IF(E53=0,D53-G53,E53-G53)</f>
        <v>0</v>
      </c>
    </row>
    <row r="54" spans="1:8" x14ac:dyDescent="0.2">
      <c r="A54" s="47"/>
      <c r="B54" s="172" t="str">
        <f>Apr!B54</f>
        <v>Client Medical</v>
      </c>
      <c r="C54" s="6"/>
      <c r="D54" s="64">
        <f>Apr!D54</f>
        <v>0</v>
      </c>
      <c r="E54" s="156">
        <f>Apr!E54</f>
        <v>0</v>
      </c>
      <c r="F54" s="30">
        <v>0</v>
      </c>
      <c r="G54" s="64">
        <f>IF(E54=0,Apr!G54+F54,Apr!G54+F54)</f>
        <v>0</v>
      </c>
      <c r="H54" s="76">
        <f t="shared" si="3"/>
        <v>0</v>
      </c>
    </row>
    <row r="55" spans="1:8" x14ac:dyDescent="0.2">
      <c r="A55" s="49" t="s">
        <v>38</v>
      </c>
      <c r="B55" s="172" t="str">
        <f>Apr!B55</f>
        <v>Client Other</v>
      </c>
      <c r="C55" s="6"/>
      <c r="D55" s="64">
        <f>Apr!D55</f>
        <v>0</v>
      </c>
      <c r="E55" s="156">
        <f>Apr!E55</f>
        <v>0</v>
      </c>
      <c r="F55" s="30">
        <v>0</v>
      </c>
      <c r="G55" s="64">
        <f>IF(E55=0,Apr!G55+F55,Apr!G55+F55)</f>
        <v>0</v>
      </c>
      <c r="H55" s="76">
        <f t="shared" si="3"/>
        <v>0</v>
      </c>
    </row>
    <row r="56" spans="1:8" x14ac:dyDescent="0.2">
      <c r="A56" s="47"/>
      <c r="B56" s="172" t="str">
        <f>Apr!B56</f>
        <v>Client Other</v>
      </c>
      <c r="C56" s="6"/>
      <c r="D56" s="64">
        <f>Apr!D56</f>
        <v>0</v>
      </c>
      <c r="E56" s="156">
        <f>Apr!E56</f>
        <v>0</v>
      </c>
      <c r="F56" s="28">
        <v>0</v>
      </c>
      <c r="G56" s="64">
        <f>IF(E56=0,Apr!G56+F56,Apr!G56+F56)</f>
        <v>0</v>
      </c>
      <c r="H56" s="76">
        <f t="shared" si="3"/>
        <v>0</v>
      </c>
    </row>
    <row r="57" spans="1:8" x14ac:dyDescent="0.2">
      <c r="A57" s="47"/>
      <c r="D57" s="85"/>
      <c r="E57" s="155"/>
      <c r="F57" s="2"/>
      <c r="G57" s="2"/>
      <c r="H57" s="48"/>
    </row>
    <row r="58" spans="1:8" x14ac:dyDescent="0.2">
      <c r="A58" s="47"/>
      <c r="D58" s="85"/>
      <c r="E58" s="2"/>
      <c r="F58" s="2"/>
      <c r="G58" s="2" t="s">
        <v>38</v>
      </c>
      <c r="H58" s="48"/>
    </row>
    <row r="59" spans="1:8" x14ac:dyDescent="0.2">
      <c r="A59" s="49"/>
      <c r="B59" s="33" t="s">
        <v>40</v>
      </c>
      <c r="D59" s="64">
        <f>SUM(D22:D56)</f>
        <v>0</v>
      </c>
      <c r="E59" s="64">
        <f>SUM(E22:E56)</f>
        <v>0</v>
      </c>
      <c r="F59" s="172">
        <f>SUM(F22:F56)</f>
        <v>0</v>
      </c>
      <c r="G59" s="64">
        <f>SUM(G22:G56)</f>
        <v>0</v>
      </c>
      <c r="H59" s="65">
        <f>SUM(H22:H56)</f>
        <v>0</v>
      </c>
    </row>
    <row r="60" spans="1:8" ht="13.5" thickBot="1" x14ac:dyDescent="0.25">
      <c r="A60" s="59"/>
      <c r="B60" s="60"/>
      <c r="C60" s="60"/>
      <c r="D60" s="61"/>
      <c r="E60" s="154"/>
      <c r="F60" s="62"/>
      <c r="G60" s="61"/>
      <c r="H60" s="63"/>
    </row>
    <row r="61" spans="1:8" ht="14.25" thickTop="1" thickBot="1" x14ac:dyDescent="0.25">
      <c r="A61" s="34"/>
      <c r="B61" s="196" t="s">
        <v>101</v>
      </c>
      <c r="C61" s="196"/>
      <c r="D61" s="176"/>
      <c r="E61" s="207" t="s">
        <v>102</v>
      </c>
      <c r="F61" s="208"/>
      <c r="G61" s="208"/>
      <c r="H61" s="209"/>
    </row>
    <row r="62" spans="1:8" ht="13.5" thickTop="1" x14ac:dyDescent="0.2">
      <c r="A62" s="47"/>
      <c r="B62" s="210" t="s">
        <v>42</v>
      </c>
      <c r="C62" s="210"/>
      <c r="D62" s="211"/>
      <c r="E62" s="212" t="s">
        <v>103</v>
      </c>
      <c r="F62" s="213"/>
      <c r="G62" s="26" t="s">
        <v>103</v>
      </c>
      <c r="H62" s="16"/>
    </row>
    <row r="63" spans="1:8" x14ac:dyDescent="0.2">
      <c r="A63" s="47"/>
      <c r="B63" s="214" t="s">
        <v>107</v>
      </c>
      <c r="C63" s="214"/>
      <c r="D63" s="215"/>
      <c r="E63" s="216" t="s">
        <v>104</v>
      </c>
      <c r="F63" s="217"/>
      <c r="G63" s="218" t="s">
        <v>104</v>
      </c>
      <c r="H63" s="219"/>
    </row>
    <row r="64" spans="1:8"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177"/>
      <c r="B67" s="228" t="s">
        <v>50</v>
      </c>
      <c r="C67" s="228"/>
      <c r="D67" s="229"/>
      <c r="E67" s="232" t="s">
        <v>50</v>
      </c>
      <c r="F67" s="233"/>
      <c r="G67" s="224" t="s">
        <v>50</v>
      </c>
      <c r="H67" s="225"/>
    </row>
    <row r="68" spans="1:8" ht="13.5" thickTop="1" x14ac:dyDescent="0.2">
      <c r="A68" s="7" t="s">
        <v>51</v>
      </c>
    </row>
  </sheetData>
  <mergeCells count="29">
    <mergeCell ref="B64:D64"/>
    <mergeCell ref="E64:F64"/>
    <mergeCell ref="G66:H66"/>
    <mergeCell ref="G67:H67"/>
    <mergeCell ref="G64:H64"/>
    <mergeCell ref="G65:H65"/>
    <mergeCell ref="B65:D65"/>
    <mergeCell ref="E65:F65"/>
    <mergeCell ref="B66:D66"/>
    <mergeCell ref="E66:F66"/>
    <mergeCell ref="B67:D67"/>
    <mergeCell ref="E67:F67"/>
    <mergeCell ref="B62:D62"/>
    <mergeCell ref="E62:F62"/>
    <mergeCell ref="B63:D63"/>
    <mergeCell ref="E63:F63"/>
    <mergeCell ref="G63:H63"/>
    <mergeCell ref="A18:C18"/>
    <mergeCell ref="G9:H9"/>
    <mergeCell ref="A12:C12"/>
    <mergeCell ref="B61:C61"/>
    <mergeCell ref="E61:H61"/>
    <mergeCell ref="B49:C49"/>
    <mergeCell ref="C7:H7"/>
    <mergeCell ref="C9:D9"/>
    <mergeCell ref="A1:H1"/>
    <mergeCell ref="A2:H2"/>
    <mergeCell ref="A3:H3"/>
    <mergeCell ref="C5:H5"/>
  </mergeCells>
  <phoneticPr fontId="0" type="noConversion"/>
  <pageMargins left="0.75" right="0.75" top="1" bottom="1" header="0.5" footer="0.5"/>
  <pageSetup scale="82"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topLeftCell="A12"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8.85546875" style="7" customWidth="1"/>
    <col min="4" max="6" width="15.7109375" style="7" customWidth="1"/>
    <col min="7" max="7" width="17.140625" style="7" customWidth="1"/>
    <col min="8" max="8" width="19.85546875"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row>
    <row r="7" spans="1:8" x14ac:dyDescent="0.2">
      <c r="B7" s="32" t="s">
        <v>3</v>
      </c>
      <c r="C7" s="238"/>
      <c r="D7" s="238"/>
      <c r="E7" s="238"/>
      <c r="F7" s="238"/>
      <c r="G7" s="238"/>
      <c r="H7" s="238"/>
    </row>
    <row r="9" spans="1:8" x14ac:dyDescent="0.2">
      <c r="B9" s="32" t="s">
        <v>4</v>
      </c>
      <c r="C9" s="202">
        <v>46174</v>
      </c>
      <c r="D9" s="202"/>
      <c r="E9" s="150"/>
      <c r="F9" s="32" t="s">
        <v>6</v>
      </c>
      <c r="G9" s="202">
        <v>46203</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1"/>
      <c r="H14" s="48"/>
    </row>
    <row r="15" spans="1:8" x14ac:dyDescent="0.2">
      <c r="A15" s="49" t="str">
        <f>Startup!A15</f>
        <v>Public Service Grant Funds Received</v>
      </c>
      <c r="B15" s="33"/>
      <c r="D15" s="64">
        <f>D59</f>
        <v>0</v>
      </c>
      <c r="E15" s="64">
        <f>E59</f>
        <v>0</v>
      </c>
      <c r="F15" s="29">
        <f>F59</f>
        <v>0</v>
      </c>
      <c r="G15" s="84">
        <f>May!G15+Jun!F15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75"/>
      <c r="E20" s="152"/>
      <c r="F20" s="57"/>
      <c r="G20" s="75"/>
      <c r="H20" s="70"/>
    </row>
    <row r="21" spans="1:8" x14ac:dyDescent="0.2">
      <c r="A21" s="49" t="s">
        <v>22</v>
      </c>
      <c r="B21" s="33"/>
      <c r="D21" s="75"/>
      <c r="E21" s="54"/>
      <c r="F21" s="57"/>
      <c r="G21" s="75"/>
      <c r="H21" s="70"/>
    </row>
    <row r="22" spans="1:8" x14ac:dyDescent="0.2">
      <c r="A22" s="47"/>
      <c r="B22" s="172" t="str">
        <f>May!B22</f>
        <v>Salaries/Wages (1200)</v>
      </c>
      <c r="C22" s="58"/>
      <c r="D22" s="64">
        <f>May!D22</f>
        <v>0</v>
      </c>
      <c r="E22" s="156">
        <f>May!E22</f>
        <v>0</v>
      </c>
      <c r="F22" s="8">
        <v>0</v>
      </c>
      <c r="G22" s="64">
        <f>IF(E22=0,May!G22+F22,May!G22+F22)</f>
        <v>0</v>
      </c>
      <c r="H22" s="76">
        <f>IF(E22=0,D22-G22,E22-G22)</f>
        <v>0</v>
      </c>
    </row>
    <row r="23" spans="1:8" x14ac:dyDescent="0.2">
      <c r="A23" s="47"/>
      <c r="B23" s="172" t="str">
        <f>May!B23</f>
        <v>Salaries/Wages (1200)</v>
      </c>
      <c r="C23" s="6"/>
      <c r="D23" s="64">
        <f>May!D23</f>
        <v>0</v>
      </c>
      <c r="E23" s="156">
        <f>May!E23</f>
        <v>0</v>
      </c>
      <c r="F23" s="8"/>
      <c r="G23" s="64">
        <f>IF(E23=0,May!G23+F23,May!G23+F23)</f>
        <v>0</v>
      </c>
      <c r="H23" s="76">
        <f t="shared" ref="H23:H27" si="0">IF(E23=0,D23-G23,E23-G23)</f>
        <v>0</v>
      </c>
    </row>
    <row r="24" spans="1:8" x14ac:dyDescent="0.2">
      <c r="A24" s="47"/>
      <c r="B24" s="172" t="str">
        <f>May!B24</f>
        <v>Salaries/Wages (1200)</v>
      </c>
      <c r="C24" s="5"/>
      <c r="D24" s="64">
        <f>May!D24</f>
        <v>0</v>
      </c>
      <c r="E24" s="156">
        <f>May!E24</f>
        <v>0</v>
      </c>
      <c r="F24" s="9"/>
      <c r="G24" s="64">
        <f>IF(E24=0,May!G24+F24,May!G24+F24)</f>
        <v>0</v>
      </c>
      <c r="H24" s="76">
        <f t="shared" si="0"/>
        <v>0</v>
      </c>
    </row>
    <row r="25" spans="1:8" x14ac:dyDescent="0.2">
      <c r="A25" s="47"/>
      <c r="B25" s="172" t="str">
        <f>May!B25</f>
        <v>Salaries/Wages (1200)</v>
      </c>
      <c r="C25" s="5"/>
      <c r="D25" s="64">
        <f>May!D25</f>
        <v>0</v>
      </c>
      <c r="E25" s="156">
        <f>May!E25</f>
        <v>0</v>
      </c>
      <c r="F25" s="4"/>
      <c r="G25" s="64">
        <f>IF(E25=0,May!G25+F25,May!G25+F25)</f>
        <v>0</v>
      </c>
      <c r="H25" s="76">
        <f t="shared" si="0"/>
        <v>0</v>
      </c>
    </row>
    <row r="26" spans="1:8" x14ac:dyDescent="0.2">
      <c r="A26" s="47"/>
      <c r="B26" s="172" t="str">
        <f>May!B26</f>
        <v>Salaries/Wages (1200)</v>
      </c>
      <c r="C26" s="5"/>
      <c r="D26" s="64">
        <f>May!D26</f>
        <v>0</v>
      </c>
      <c r="E26" s="156">
        <f>May!E26</f>
        <v>0</v>
      </c>
      <c r="F26" s="4"/>
      <c r="G26" s="64">
        <f>IF(E26=0,May!G26+F26,May!G26+F26)</f>
        <v>0</v>
      </c>
      <c r="H26" s="76">
        <f t="shared" si="0"/>
        <v>0</v>
      </c>
    </row>
    <row r="27" spans="1:8" x14ac:dyDescent="0.2">
      <c r="A27" s="47"/>
      <c r="B27" s="172" t="str">
        <f>May!B27</f>
        <v>Salaries/Wages (1200)</v>
      </c>
      <c r="C27" s="5"/>
      <c r="D27" s="64">
        <f>May!D27</f>
        <v>0</v>
      </c>
      <c r="E27" s="156">
        <f>May!E27</f>
        <v>0</v>
      </c>
      <c r="F27" s="9"/>
      <c r="G27" s="64">
        <f>IF(E27=0,May!G27+F27,May!G27+F27)</f>
        <v>0</v>
      </c>
      <c r="H27" s="76">
        <f t="shared" si="0"/>
        <v>0</v>
      </c>
    </row>
    <row r="28" spans="1:8" x14ac:dyDescent="0.2">
      <c r="A28" s="47"/>
      <c r="D28" s="85"/>
      <c r="E28" s="153"/>
      <c r="F28" s="2"/>
      <c r="G28" s="85"/>
      <c r="H28" s="79"/>
    </row>
    <row r="29" spans="1:8" x14ac:dyDescent="0.2">
      <c r="A29" s="49" t="s">
        <v>24</v>
      </c>
      <c r="B29" s="33"/>
      <c r="D29" s="85"/>
      <c r="E29" s="1"/>
      <c r="F29" s="2"/>
      <c r="G29" s="85"/>
      <c r="H29" s="79"/>
    </row>
    <row r="30" spans="1:8" x14ac:dyDescent="0.2">
      <c r="A30" s="49"/>
      <c r="B30" s="172" t="str">
        <f>May!B30</f>
        <v>FICA and Med Tax (2101)</v>
      </c>
      <c r="C30" s="31"/>
      <c r="D30" s="64">
        <f>May!D30</f>
        <v>0</v>
      </c>
      <c r="E30" s="156">
        <f>May!E30</f>
        <v>0</v>
      </c>
      <c r="F30" s="8">
        <v>0</v>
      </c>
      <c r="G30" s="64">
        <f>IF(E30=0,May!G30+F30,May!G30+F30)</f>
        <v>0</v>
      </c>
      <c r="H30" s="76">
        <f>IF(E30=0,D30-G30,E30-G30)</f>
        <v>0</v>
      </c>
    </row>
    <row r="31" spans="1:8" x14ac:dyDescent="0.2">
      <c r="A31" s="47"/>
      <c r="B31" s="172" t="str">
        <f>May!B31</f>
        <v>Health Insurance (2304)</v>
      </c>
      <c r="D31" s="64">
        <f>May!D31</f>
        <v>0</v>
      </c>
      <c r="E31" s="156">
        <f>May!E31</f>
        <v>0</v>
      </c>
      <c r="F31" s="4"/>
      <c r="G31" s="64">
        <f>IF(E31=0,May!G31+F31,May!G31+F31)</f>
        <v>0</v>
      </c>
      <c r="H31" s="76">
        <f t="shared" ref="H31:H37" si="1">IF(E31=0,D31-G31,E31-G31)</f>
        <v>0</v>
      </c>
    </row>
    <row r="32" spans="1:8" x14ac:dyDescent="0.2">
      <c r="A32" s="47"/>
      <c r="B32" s="172" t="str">
        <f>May!B32</f>
        <v>Retirement</v>
      </c>
      <c r="C32" s="6"/>
      <c r="D32" s="64">
        <f>May!D32</f>
        <v>0</v>
      </c>
      <c r="E32" s="156">
        <f>May!E32</f>
        <v>0</v>
      </c>
      <c r="F32" s="4"/>
      <c r="G32" s="64">
        <f>IF(E32=0,May!G32+F32,May!G32+F32)</f>
        <v>0</v>
      </c>
      <c r="H32" s="76">
        <f t="shared" si="1"/>
        <v>0</v>
      </c>
    </row>
    <row r="33" spans="1:8" x14ac:dyDescent="0.2">
      <c r="A33" s="47"/>
      <c r="B33" s="172" t="str">
        <f>May!B33</f>
        <v>Dental</v>
      </c>
      <c r="C33" s="6"/>
      <c r="D33" s="64">
        <f>May!D33</f>
        <v>0</v>
      </c>
      <c r="E33" s="156">
        <f>May!E33</f>
        <v>0</v>
      </c>
      <c r="F33" s="4"/>
      <c r="G33" s="64">
        <f>IF(E33=0,May!G33+F33,May!G33+F33)</f>
        <v>0</v>
      </c>
      <c r="H33" s="76">
        <f t="shared" si="1"/>
        <v>0</v>
      </c>
    </row>
    <row r="34" spans="1:8" x14ac:dyDescent="0.2">
      <c r="A34" s="47"/>
      <c r="B34" s="172" t="str">
        <f>May!B34</f>
        <v>Life Insurance</v>
      </c>
      <c r="C34" s="6"/>
      <c r="D34" s="64">
        <f>May!D34</f>
        <v>0</v>
      </c>
      <c r="E34" s="156">
        <f>May!E34</f>
        <v>0</v>
      </c>
      <c r="F34" s="4"/>
      <c r="G34" s="64">
        <f>IF(E34=0,May!G34+F34,May!G34+F34)</f>
        <v>0</v>
      </c>
      <c r="H34" s="76">
        <f t="shared" si="1"/>
        <v>0</v>
      </c>
    </row>
    <row r="35" spans="1:8" x14ac:dyDescent="0.2">
      <c r="A35" s="47"/>
      <c r="B35" s="172" t="str">
        <f>May!B35</f>
        <v>Worker's Compensation</v>
      </c>
      <c r="C35" s="6"/>
      <c r="D35" s="64">
        <f>May!D35</f>
        <v>0</v>
      </c>
      <c r="E35" s="156">
        <f>May!E35</f>
        <v>0</v>
      </c>
      <c r="F35" s="4"/>
      <c r="G35" s="64">
        <f>IF(E35=0,May!G35+F35,May!G35+F35)</f>
        <v>0</v>
      </c>
      <c r="H35" s="76">
        <f t="shared" si="1"/>
        <v>0</v>
      </c>
    </row>
    <row r="36" spans="1:8" x14ac:dyDescent="0.2">
      <c r="A36" s="47"/>
      <c r="B36" s="172" t="str">
        <f>May!B36</f>
        <v>Unemployment</v>
      </c>
      <c r="C36" s="6"/>
      <c r="D36" s="64">
        <f>May!D36</f>
        <v>0</v>
      </c>
      <c r="E36" s="156">
        <f>May!E36</f>
        <v>0</v>
      </c>
      <c r="F36" s="4"/>
      <c r="G36" s="64">
        <f>IF(E36=0,May!G36+F36,May!G36+F36)</f>
        <v>0</v>
      </c>
      <c r="H36" s="76">
        <f t="shared" si="1"/>
        <v>0</v>
      </c>
    </row>
    <row r="37" spans="1:8" x14ac:dyDescent="0.2">
      <c r="A37" s="47"/>
      <c r="B37" s="172" t="str">
        <f>May!B37</f>
        <v>Other (LT Disability)</v>
      </c>
      <c r="C37" s="58"/>
      <c r="D37" s="64">
        <f>May!D37</f>
        <v>0</v>
      </c>
      <c r="E37" s="156">
        <f>May!E37</f>
        <v>0</v>
      </c>
      <c r="F37" s="30">
        <v>0</v>
      </c>
      <c r="G37" s="64">
        <f>IF(E37=0,May!G37+F37,May!G37+F37)</f>
        <v>0</v>
      </c>
      <c r="H37" s="76">
        <f t="shared" si="1"/>
        <v>0</v>
      </c>
    </row>
    <row r="38" spans="1:8" x14ac:dyDescent="0.2">
      <c r="A38" s="47"/>
      <c r="D38" s="85"/>
      <c r="E38" s="153"/>
      <c r="F38" s="2"/>
      <c r="G38" s="85"/>
      <c r="H38" s="79"/>
    </row>
    <row r="39" spans="1:8" x14ac:dyDescent="0.2">
      <c r="A39" s="49" t="s">
        <v>33</v>
      </c>
      <c r="B39" s="33"/>
      <c r="D39" s="85"/>
      <c r="E39" s="1"/>
      <c r="F39" s="2"/>
      <c r="G39" s="85"/>
      <c r="H39" s="79"/>
    </row>
    <row r="40" spans="1:8" x14ac:dyDescent="0.2">
      <c r="A40" s="47"/>
      <c r="B40" s="172" t="str">
        <f>May!B40</f>
        <v>Rent Occupancy</v>
      </c>
      <c r="D40" s="64">
        <f>May!D40</f>
        <v>0</v>
      </c>
      <c r="E40" s="156">
        <f>May!E40</f>
        <v>0</v>
      </c>
      <c r="F40" s="3"/>
      <c r="G40" s="64">
        <f>IF(E40=0,May!G40+F40,May!G40+F40)</f>
        <v>0</v>
      </c>
      <c r="H40" s="76">
        <f>IF(E40=0,D40-G40,E40-G40)</f>
        <v>0</v>
      </c>
    </row>
    <row r="41" spans="1:8" x14ac:dyDescent="0.2">
      <c r="A41" s="47"/>
      <c r="B41" s="172" t="str">
        <f>May!B41</f>
        <v>Telephone</v>
      </c>
      <c r="C41" s="6"/>
      <c r="D41" s="64">
        <f>May!D41</f>
        <v>0</v>
      </c>
      <c r="E41" s="156">
        <f>May!E41</f>
        <v>0</v>
      </c>
      <c r="F41" s="4">
        <v>0</v>
      </c>
      <c r="G41" s="64">
        <f>IF(E41=0,May!G41+F41,May!G41+F41)</f>
        <v>0</v>
      </c>
      <c r="H41" s="76">
        <f t="shared" ref="H41:H49" si="2">IF(E41=0,D41-G41,E41-G41)</f>
        <v>0</v>
      </c>
    </row>
    <row r="42" spans="1:8" x14ac:dyDescent="0.2">
      <c r="A42" s="47"/>
      <c r="B42" s="172" t="str">
        <f>May!B42</f>
        <v>Utilities</v>
      </c>
      <c r="C42" s="6"/>
      <c r="D42" s="64">
        <f>May!D42</f>
        <v>0</v>
      </c>
      <c r="E42" s="156">
        <f>May!E42</f>
        <v>0</v>
      </c>
      <c r="F42" s="4">
        <v>0</v>
      </c>
      <c r="G42" s="64">
        <f>IF(E42=0,May!G42+F42,May!G42+F42)</f>
        <v>0</v>
      </c>
      <c r="H42" s="76">
        <f t="shared" si="2"/>
        <v>0</v>
      </c>
    </row>
    <row r="43" spans="1:8" x14ac:dyDescent="0.2">
      <c r="A43" s="47"/>
      <c r="B43" s="172" t="str">
        <f>May!B43</f>
        <v>Maintenance and Repairs</v>
      </c>
      <c r="C43" s="58"/>
      <c r="D43" s="64">
        <f>May!D43</f>
        <v>0</v>
      </c>
      <c r="E43" s="156">
        <f>May!E43</f>
        <v>0</v>
      </c>
      <c r="F43" s="3">
        <v>0</v>
      </c>
      <c r="G43" s="64">
        <f>IF(E43=0,May!G43+F43,May!G43+F43)</f>
        <v>0</v>
      </c>
      <c r="H43" s="76">
        <f t="shared" si="2"/>
        <v>0</v>
      </c>
    </row>
    <row r="44" spans="1:8" x14ac:dyDescent="0.2">
      <c r="A44" s="47"/>
      <c r="B44" s="172" t="str">
        <f>May!B44</f>
        <v>Local Milege</v>
      </c>
      <c r="C44" s="58"/>
      <c r="D44" s="64">
        <f>May!D44</f>
        <v>0</v>
      </c>
      <c r="E44" s="156">
        <f>May!E44</f>
        <v>0</v>
      </c>
      <c r="F44" s="3">
        <v>0</v>
      </c>
      <c r="G44" s="64">
        <f>IF(E44=0,May!G44+F44,May!G44+F44)</f>
        <v>0</v>
      </c>
      <c r="H44" s="76">
        <f t="shared" si="2"/>
        <v>0</v>
      </c>
    </row>
    <row r="45" spans="1:8" x14ac:dyDescent="0.2">
      <c r="A45" s="47"/>
      <c r="B45" s="172" t="str">
        <f>May!B45</f>
        <v>Office Supplies</v>
      </c>
      <c r="C45" s="58"/>
      <c r="D45" s="64">
        <f>May!D45</f>
        <v>0</v>
      </c>
      <c r="E45" s="156">
        <f>May!E45</f>
        <v>0</v>
      </c>
      <c r="F45" s="3">
        <v>0</v>
      </c>
      <c r="G45" s="64">
        <f>IF(E45=0,May!G45+F45,May!G45+F45)</f>
        <v>0</v>
      </c>
      <c r="H45" s="76">
        <f t="shared" si="2"/>
        <v>0</v>
      </c>
    </row>
    <row r="46" spans="1:8" x14ac:dyDescent="0.2">
      <c r="A46" s="47"/>
      <c r="B46" s="172" t="str">
        <f>May!B46</f>
        <v>Insurance Property and General Liability</v>
      </c>
      <c r="C46" s="58"/>
      <c r="D46" s="64">
        <f>May!D46</f>
        <v>0</v>
      </c>
      <c r="E46" s="156">
        <f>May!E46</f>
        <v>0</v>
      </c>
      <c r="F46" s="3">
        <v>0</v>
      </c>
      <c r="G46" s="64">
        <f>IF(E46=0,May!G46+F46,May!G46+F46)</f>
        <v>0</v>
      </c>
      <c r="H46" s="76">
        <f t="shared" si="2"/>
        <v>0</v>
      </c>
    </row>
    <row r="47" spans="1:8" x14ac:dyDescent="0.2">
      <c r="A47" s="47"/>
      <c r="B47" s="172" t="str">
        <f>May!B47</f>
        <v xml:space="preserve">Printing and Advertising </v>
      </c>
      <c r="C47" s="58"/>
      <c r="D47" s="64">
        <f>May!D47</f>
        <v>0</v>
      </c>
      <c r="E47" s="156">
        <f>May!E47</f>
        <v>0</v>
      </c>
      <c r="F47" s="3">
        <v>0</v>
      </c>
      <c r="G47" s="64">
        <f>IF(E47=0,May!G47+F47,May!G47+F47)</f>
        <v>0</v>
      </c>
      <c r="H47" s="76">
        <f t="shared" si="2"/>
        <v>0</v>
      </c>
    </row>
    <row r="48" spans="1:8" x14ac:dyDescent="0.2">
      <c r="A48" s="47"/>
      <c r="B48" s="172" t="str">
        <f>May!B48</f>
        <v>Postage</v>
      </c>
      <c r="C48" s="58"/>
      <c r="D48" s="64">
        <f>May!D48</f>
        <v>0</v>
      </c>
      <c r="E48" s="156">
        <f>May!E48</f>
        <v>0</v>
      </c>
      <c r="F48" s="3">
        <v>0</v>
      </c>
      <c r="G48" s="64">
        <f>IF(E48=0,May!G48+F48,May!G48+F48)</f>
        <v>0</v>
      </c>
      <c r="H48" s="76">
        <f t="shared" si="2"/>
        <v>0</v>
      </c>
    </row>
    <row r="49" spans="1:8" x14ac:dyDescent="0.2">
      <c r="A49" s="47"/>
      <c r="B49" s="236" t="str">
        <f>May!B49</f>
        <v>Professional Fees-1099 reimbursements</v>
      </c>
      <c r="C49" s="237"/>
      <c r="D49" s="64">
        <f>May!D49</f>
        <v>0</v>
      </c>
      <c r="E49" s="156">
        <f>May!E49</f>
        <v>0</v>
      </c>
      <c r="F49" s="9">
        <v>0</v>
      </c>
      <c r="G49" s="64">
        <f>IF(E49=0,May!G49+F49,May!G49+F49)</f>
        <v>0</v>
      </c>
      <c r="H49" s="76">
        <f t="shared" si="2"/>
        <v>0</v>
      </c>
    </row>
    <row r="50" spans="1:8" x14ac:dyDescent="0.2">
      <c r="A50" s="47"/>
      <c r="D50" s="85"/>
      <c r="E50" s="153"/>
      <c r="F50" s="2"/>
      <c r="G50" s="85"/>
      <c r="H50" s="79"/>
    </row>
    <row r="51" spans="1:8" x14ac:dyDescent="0.2">
      <c r="A51" s="49" t="s">
        <v>56</v>
      </c>
      <c r="B51" s="33"/>
      <c r="D51" s="85"/>
      <c r="E51" s="1"/>
      <c r="F51" s="2"/>
      <c r="G51" s="85" t="s">
        <v>38</v>
      </c>
      <c r="H51" s="79"/>
    </row>
    <row r="52" spans="1:8" x14ac:dyDescent="0.2">
      <c r="A52" s="47"/>
      <c r="B52" s="172" t="str">
        <f>May!B52</f>
        <v>Client Rent</v>
      </c>
      <c r="D52" s="64">
        <f>May!D52</f>
        <v>0</v>
      </c>
      <c r="E52" s="156">
        <f>May!E52</f>
        <v>0</v>
      </c>
      <c r="F52" s="28">
        <v>0</v>
      </c>
      <c r="G52" s="64">
        <f>IF(E52=0,May!G52+F52,May!G52+F52)</f>
        <v>0</v>
      </c>
      <c r="H52" s="76">
        <f>IF(E52=0,D52-G52,E52-G52)</f>
        <v>0</v>
      </c>
    </row>
    <row r="53" spans="1:8" x14ac:dyDescent="0.2">
      <c r="A53" s="47"/>
      <c r="B53" s="172" t="str">
        <f>May!B53</f>
        <v>Client Food</v>
      </c>
      <c r="C53" s="6"/>
      <c r="D53" s="64">
        <f>May!D53</f>
        <v>0</v>
      </c>
      <c r="E53" s="156">
        <f>May!E53</f>
        <v>0</v>
      </c>
      <c r="F53" s="30">
        <v>0</v>
      </c>
      <c r="G53" s="64">
        <f>IF(E53=0,May!G53+F53,May!G53+F53)</f>
        <v>0</v>
      </c>
      <c r="H53" s="76">
        <f t="shared" ref="H53:H56" si="3">IF(E53=0,D53-G53,E53-G53)</f>
        <v>0</v>
      </c>
    </row>
    <row r="54" spans="1:8" x14ac:dyDescent="0.2">
      <c r="A54" s="47"/>
      <c r="B54" s="172" t="str">
        <f>May!B54</f>
        <v>Client Medical</v>
      </c>
      <c r="C54" s="6"/>
      <c r="D54" s="64">
        <f>May!D54</f>
        <v>0</v>
      </c>
      <c r="E54" s="156">
        <f>May!E54</f>
        <v>0</v>
      </c>
      <c r="F54" s="30">
        <v>0</v>
      </c>
      <c r="G54" s="64">
        <f>IF(E54=0,May!G54+F54,May!G54+F54)</f>
        <v>0</v>
      </c>
      <c r="H54" s="76">
        <f t="shared" si="3"/>
        <v>0</v>
      </c>
    </row>
    <row r="55" spans="1:8" x14ac:dyDescent="0.2">
      <c r="A55" s="49" t="s">
        <v>38</v>
      </c>
      <c r="B55" s="172" t="str">
        <f>May!B55</f>
        <v>Client Other</v>
      </c>
      <c r="C55" s="6"/>
      <c r="D55" s="64">
        <f>May!D55</f>
        <v>0</v>
      </c>
      <c r="E55" s="156">
        <f>May!E55</f>
        <v>0</v>
      </c>
      <c r="F55" s="30">
        <v>0</v>
      </c>
      <c r="G55" s="64">
        <f>IF(E55=0,May!G55+F55,May!G55+F55)</f>
        <v>0</v>
      </c>
      <c r="H55" s="76">
        <f t="shared" si="3"/>
        <v>0</v>
      </c>
    </row>
    <row r="56" spans="1:8" x14ac:dyDescent="0.2">
      <c r="A56" s="47"/>
      <c r="B56" s="172" t="str">
        <f>May!B56</f>
        <v>Client Other</v>
      </c>
      <c r="C56" s="6"/>
      <c r="D56" s="64">
        <f>May!D56</f>
        <v>0</v>
      </c>
      <c r="E56" s="156">
        <f>May!E56</f>
        <v>0</v>
      </c>
      <c r="F56" s="28">
        <v>0</v>
      </c>
      <c r="G56" s="64">
        <f>IF(E56=0,May!G56+F56,May!G56+F56)</f>
        <v>0</v>
      </c>
      <c r="H56" s="76">
        <f t="shared" si="3"/>
        <v>0</v>
      </c>
    </row>
    <row r="57" spans="1:8" x14ac:dyDescent="0.2">
      <c r="A57" s="47"/>
      <c r="D57" s="85"/>
      <c r="E57" s="155"/>
      <c r="F57" s="2"/>
      <c r="G57" s="2"/>
      <c r="H57" s="48"/>
    </row>
    <row r="58" spans="1:8" x14ac:dyDescent="0.2">
      <c r="A58" s="47"/>
      <c r="D58" s="85"/>
      <c r="E58" s="2"/>
      <c r="F58" s="2"/>
      <c r="G58" s="2" t="s">
        <v>38</v>
      </c>
      <c r="H58" s="48"/>
    </row>
    <row r="59" spans="1:8" x14ac:dyDescent="0.2">
      <c r="A59" s="49"/>
      <c r="B59" s="33" t="s">
        <v>40</v>
      </c>
      <c r="D59" s="64">
        <f>SUM(D22:D56)</f>
        <v>0</v>
      </c>
      <c r="E59" s="64">
        <f>SUM(E22:E56)</f>
        <v>0</v>
      </c>
      <c r="F59" s="64">
        <f>SUM(F22:F56)</f>
        <v>0</v>
      </c>
      <c r="G59" s="64">
        <f>SUM(G22:G56)</f>
        <v>0</v>
      </c>
      <c r="H59" s="65">
        <f>SUM(H22:H56)</f>
        <v>0</v>
      </c>
    </row>
    <row r="60" spans="1:8" ht="13.5" thickBot="1" x14ac:dyDescent="0.25">
      <c r="A60" s="59"/>
      <c r="B60" s="60"/>
      <c r="C60" s="60"/>
      <c r="D60" s="61"/>
      <c r="E60" s="154"/>
      <c r="F60" s="62"/>
      <c r="G60" s="61"/>
      <c r="H60" s="63"/>
    </row>
    <row r="61" spans="1:8" ht="14.25" thickTop="1" thickBot="1" x14ac:dyDescent="0.25">
      <c r="A61" s="34"/>
      <c r="B61" s="196" t="s">
        <v>101</v>
      </c>
      <c r="C61" s="196"/>
      <c r="D61" s="176"/>
      <c r="E61" s="207" t="s">
        <v>102</v>
      </c>
      <c r="F61" s="208"/>
      <c r="G61" s="208"/>
      <c r="H61" s="209"/>
    </row>
    <row r="62" spans="1:8" ht="13.5" thickTop="1" x14ac:dyDescent="0.2">
      <c r="A62" s="47"/>
      <c r="B62" s="210" t="s">
        <v>42</v>
      </c>
      <c r="C62" s="210"/>
      <c r="D62" s="211"/>
      <c r="E62" s="212" t="s">
        <v>103</v>
      </c>
      <c r="F62" s="213"/>
      <c r="G62" s="26" t="s">
        <v>103</v>
      </c>
      <c r="H62" s="16"/>
    </row>
    <row r="63" spans="1:8" x14ac:dyDescent="0.2">
      <c r="A63" s="47"/>
      <c r="B63" s="214" t="s">
        <v>107</v>
      </c>
      <c r="C63" s="214"/>
      <c r="D63" s="215"/>
      <c r="E63" s="216" t="s">
        <v>104</v>
      </c>
      <c r="F63" s="217"/>
      <c r="G63" s="218" t="s">
        <v>104</v>
      </c>
      <c r="H63" s="219"/>
    </row>
    <row r="64" spans="1:8"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177"/>
      <c r="B67" s="228" t="s">
        <v>50</v>
      </c>
      <c r="C67" s="228"/>
      <c r="D67" s="229"/>
      <c r="E67" s="232" t="s">
        <v>50</v>
      </c>
      <c r="F67" s="233"/>
      <c r="G67" s="224" t="s">
        <v>50</v>
      </c>
      <c r="H67" s="225"/>
    </row>
    <row r="68" spans="1:8" ht="13.5" thickTop="1" x14ac:dyDescent="0.2">
      <c r="A68" s="7" t="s">
        <v>51</v>
      </c>
    </row>
  </sheetData>
  <mergeCells count="29">
    <mergeCell ref="B64:D64"/>
    <mergeCell ref="E64:F64"/>
    <mergeCell ref="G66:H66"/>
    <mergeCell ref="G67:H67"/>
    <mergeCell ref="G64:H64"/>
    <mergeCell ref="G65:H65"/>
    <mergeCell ref="B65:D65"/>
    <mergeCell ref="E65:F65"/>
    <mergeCell ref="B66:D66"/>
    <mergeCell ref="E66:F66"/>
    <mergeCell ref="B67:D67"/>
    <mergeCell ref="E67:F67"/>
    <mergeCell ref="B62:D62"/>
    <mergeCell ref="E62:F62"/>
    <mergeCell ref="B63:D63"/>
    <mergeCell ref="E63:F63"/>
    <mergeCell ref="G63:H63"/>
    <mergeCell ref="A18:C18"/>
    <mergeCell ref="G9:H9"/>
    <mergeCell ref="A12:C12"/>
    <mergeCell ref="C9:D9"/>
    <mergeCell ref="B61:C61"/>
    <mergeCell ref="E61:H61"/>
    <mergeCell ref="B49:C49"/>
    <mergeCell ref="C5:H5"/>
    <mergeCell ref="C7:H7"/>
    <mergeCell ref="A1:H1"/>
    <mergeCell ref="A2:H2"/>
    <mergeCell ref="A3:H3"/>
  </mergeCells>
  <phoneticPr fontId="0" type="noConversion"/>
  <pageMargins left="0.75" right="0.75" top="1" bottom="1" header="0.5" footer="0.5"/>
  <pageSetup scale="82"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68"/>
  <sheetViews>
    <sheetView topLeftCell="A7"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8.140625" style="7" customWidth="1"/>
    <col min="4" max="6" width="15.7109375" style="7" customWidth="1"/>
    <col min="7" max="7" width="17.140625" style="7" customWidth="1"/>
    <col min="8" max="8" width="19"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row>
    <row r="7" spans="1:8" x14ac:dyDescent="0.2">
      <c r="B7" s="32" t="s">
        <v>3</v>
      </c>
      <c r="C7" s="238"/>
      <c r="D7" s="238"/>
      <c r="E7" s="238"/>
      <c r="F7" s="238"/>
      <c r="G7" s="238"/>
      <c r="H7" s="238"/>
    </row>
    <row r="9" spans="1:8" x14ac:dyDescent="0.2">
      <c r="B9" s="32" t="s">
        <v>4</v>
      </c>
      <c r="C9" s="202">
        <v>46204</v>
      </c>
      <c r="D9" s="202"/>
      <c r="E9" s="150"/>
      <c r="F9" s="32" t="s">
        <v>6</v>
      </c>
      <c r="G9" s="202">
        <v>46234</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78"/>
      <c r="H14" s="79"/>
    </row>
    <row r="15" spans="1:8" x14ac:dyDescent="0.2">
      <c r="A15" s="49" t="str">
        <f>Startup!A15</f>
        <v>Public Service Grant Funds Received</v>
      </c>
      <c r="B15" s="33"/>
      <c r="D15" s="64">
        <f>D59</f>
        <v>0</v>
      </c>
      <c r="E15" s="64">
        <f>E59</f>
        <v>0</v>
      </c>
      <c r="F15" s="29">
        <f>F59</f>
        <v>0</v>
      </c>
      <c r="G15" s="84">
        <f>Jun!G15+Jul!F15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75"/>
      <c r="E20" s="152"/>
      <c r="F20" s="57"/>
      <c r="G20" s="75"/>
      <c r="H20" s="70"/>
    </row>
    <row r="21" spans="1:8" x14ac:dyDescent="0.2">
      <c r="A21" s="49" t="s">
        <v>22</v>
      </c>
      <c r="B21" s="33"/>
      <c r="D21" s="75"/>
      <c r="E21" s="54"/>
      <c r="F21" s="57"/>
      <c r="G21" s="75"/>
      <c r="H21" s="70"/>
    </row>
    <row r="22" spans="1:8" x14ac:dyDescent="0.2">
      <c r="A22" s="47"/>
      <c r="B22" s="172" t="str">
        <f>Jun!B22</f>
        <v>Salaries/Wages (1200)</v>
      </c>
      <c r="C22" s="58"/>
      <c r="D22" s="64">
        <f>Jun!D22</f>
        <v>0</v>
      </c>
      <c r="E22" s="156">
        <f>Jun!E22</f>
        <v>0</v>
      </c>
      <c r="F22" s="8">
        <v>0</v>
      </c>
      <c r="G22" s="64">
        <f>IF(E22=0,Jun!G22+F22,Jun!G22+F22)</f>
        <v>0</v>
      </c>
      <c r="H22" s="76">
        <f>IF(E22=0,D22-G22,E22-G22)</f>
        <v>0</v>
      </c>
    </row>
    <row r="23" spans="1:8" x14ac:dyDescent="0.2">
      <c r="A23" s="47"/>
      <c r="B23" s="172" t="str">
        <f>Jun!B23</f>
        <v>Salaries/Wages (1200)</v>
      </c>
      <c r="C23" s="6"/>
      <c r="D23" s="64">
        <f>Jun!D23</f>
        <v>0</v>
      </c>
      <c r="E23" s="156">
        <f>Jun!E23</f>
        <v>0</v>
      </c>
      <c r="F23" s="8"/>
      <c r="G23" s="64">
        <f>IF(E23=0,Jun!G23+F23,Jun!G23+F23)</f>
        <v>0</v>
      </c>
      <c r="H23" s="76">
        <f t="shared" ref="H23:H27" si="0">IF(E23=0,D23-G23,E23-G23)</f>
        <v>0</v>
      </c>
    </row>
    <row r="24" spans="1:8" x14ac:dyDescent="0.2">
      <c r="A24" s="47"/>
      <c r="B24" s="172" t="str">
        <f>Jun!B24</f>
        <v>Salaries/Wages (1200)</v>
      </c>
      <c r="C24" s="5"/>
      <c r="D24" s="64">
        <f>Jun!D24</f>
        <v>0</v>
      </c>
      <c r="E24" s="156">
        <f>Jun!E24</f>
        <v>0</v>
      </c>
      <c r="F24" s="9"/>
      <c r="G24" s="64">
        <f>IF(E24=0,Jun!G24+F24,Jun!G24+F24)</f>
        <v>0</v>
      </c>
      <c r="H24" s="76">
        <f t="shared" si="0"/>
        <v>0</v>
      </c>
    </row>
    <row r="25" spans="1:8" x14ac:dyDescent="0.2">
      <c r="A25" s="47"/>
      <c r="B25" s="172" t="str">
        <f>Jun!B25</f>
        <v>Salaries/Wages (1200)</v>
      </c>
      <c r="C25" s="5"/>
      <c r="D25" s="64">
        <f>Jun!D25</f>
        <v>0</v>
      </c>
      <c r="E25" s="156">
        <f>Jun!E25</f>
        <v>0</v>
      </c>
      <c r="F25" s="4"/>
      <c r="G25" s="64">
        <f>IF(E25=0,Jun!G25+F25,Jun!G25+F25)</f>
        <v>0</v>
      </c>
      <c r="H25" s="76">
        <f t="shared" si="0"/>
        <v>0</v>
      </c>
    </row>
    <row r="26" spans="1:8" x14ac:dyDescent="0.2">
      <c r="A26" s="47"/>
      <c r="B26" s="172" t="str">
        <f>Jun!B26</f>
        <v>Salaries/Wages (1200)</v>
      </c>
      <c r="C26" s="5"/>
      <c r="D26" s="64">
        <f>Jun!D26</f>
        <v>0</v>
      </c>
      <c r="E26" s="156">
        <f>Jun!E26</f>
        <v>0</v>
      </c>
      <c r="F26" s="4"/>
      <c r="G26" s="64">
        <f>IF(E26=0,Jun!G26+F26,Jun!G26+F26)</f>
        <v>0</v>
      </c>
      <c r="H26" s="76">
        <f t="shared" si="0"/>
        <v>0</v>
      </c>
    </row>
    <row r="27" spans="1:8" x14ac:dyDescent="0.2">
      <c r="A27" s="47"/>
      <c r="B27" s="172" t="str">
        <f>Jun!B27</f>
        <v>Salaries/Wages (1200)</v>
      </c>
      <c r="C27" s="5"/>
      <c r="D27" s="64">
        <f>Jun!D27</f>
        <v>0</v>
      </c>
      <c r="E27" s="156">
        <f>Jun!E27</f>
        <v>0</v>
      </c>
      <c r="F27" s="9">
        <v>0</v>
      </c>
      <c r="G27" s="64">
        <f>IF(E27=0,Jun!G27+F27,Jun!G27+F27)</f>
        <v>0</v>
      </c>
      <c r="H27" s="76">
        <f t="shared" si="0"/>
        <v>0</v>
      </c>
    </row>
    <row r="28" spans="1:8" x14ac:dyDescent="0.2">
      <c r="A28" s="47"/>
      <c r="D28" s="85"/>
      <c r="E28" s="153"/>
      <c r="F28" s="2"/>
      <c r="G28" s="85"/>
      <c r="H28" s="79"/>
    </row>
    <row r="29" spans="1:8" x14ac:dyDescent="0.2">
      <c r="A29" s="49" t="s">
        <v>24</v>
      </c>
      <c r="B29" s="33"/>
      <c r="D29" s="85"/>
      <c r="E29" s="1"/>
      <c r="F29" s="2"/>
      <c r="G29" s="85"/>
      <c r="H29" s="79"/>
    </row>
    <row r="30" spans="1:8" x14ac:dyDescent="0.2">
      <c r="A30" s="49"/>
      <c r="B30" s="172" t="str">
        <f>Jun!B30</f>
        <v>FICA and Med Tax (2101)</v>
      </c>
      <c r="C30" s="31"/>
      <c r="D30" s="64">
        <f>Jun!D30</f>
        <v>0</v>
      </c>
      <c r="E30" s="156">
        <f>Jun!E30</f>
        <v>0</v>
      </c>
      <c r="F30" s="8">
        <v>0</v>
      </c>
      <c r="G30" s="64">
        <f>IF(E30=0,Jun!G30+F30,Jun!G30+F30)</f>
        <v>0</v>
      </c>
      <c r="H30" s="76">
        <f>IF(E30=0,D30-G30,E30-G30)</f>
        <v>0</v>
      </c>
    </row>
    <row r="31" spans="1:8" x14ac:dyDescent="0.2">
      <c r="A31" s="47"/>
      <c r="B31" s="172" t="str">
        <f>Jun!B31</f>
        <v>Health Insurance (2304)</v>
      </c>
      <c r="D31" s="64">
        <f>Jun!D31</f>
        <v>0</v>
      </c>
      <c r="E31" s="156">
        <f>Jun!E31</f>
        <v>0</v>
      </c>
      <c r="F31" s="4"/>
      <c r="G31" s="64">
        <f>IF(E31=0,Jun!G31+F31,Jun!G31+F31)</f>
        <v>0</v>
      </c>
      <c r="H31" s="76">
        <f t="shared" ref="H31:H37" si="1">IF(E31=0,D31-G31,E31-G31)</f>
        <v>0</v>
      </c>
    </row>
    <row r="32" spans="1:8" x14ac:dyDescent="0.2">
      <c r="A32" s="47"/>
      <c r="B32" s="172" t="str">
        <f>Jun!B32</f>
        <v>Retirement</v>
      </c>
      <c r="C32" s="6"/>
      <c r="D32" s="64">
        <f>Jun!D32</f>
        <v>0</v>
      </c>
      <c r="E32" s="156">
        <f>Jun!E32</f>
        <v>0</v>
      </c>
      <c r="F32" s="4"/>
      <c r="G32" s="64">
        <f>IF(E32=0,Jun!G32+F32,Jun!G32+F32)</f>
        <v>0</v>
      </c>
      <c r="H32" s="76">
        <f t="shared" si="1"/>
        <v>0</v>
      </c>
    </row>
    <row r="33" spans="1:8" x14ac:dyDescent="0.2">
      <c r="A33" s="47"/>
      <c r="B33" s="172" t="str">
        <f>Jun!B33</f>
        <v>Dental</v>
      </c>
      <c r="C33" s="6"/>
      <c r="D33" s="64">
        <f>Jun!D33</f>
        <v>0</v>
      </c>
      <c r="E33" s="156">
        <f>Jun!E33</f>
        <v>0</v>
      </c>
      <c r="F33" s="4"/>
      <c r="G33" s="64">
        <f>IF(E33=0,Jun!G33+F33,Jun!G33+F33)</f>
        <v>0</v>
      </c>
      <c r="H33" s="76">
        <f t="shared" si="1"/>
        <v>0</v>
      </c>
    </row>
    <row r="34" spans="1:8" x14ac:dyDescent="0.2">
      <c r="A34" s="47"/>
      <c r="B34" s="172" t="str">
        <f>Jun!B34</f>
        <v>Life Insurance</v>
      </c>
      <c r="C34" s="6"/>
      <c r="D34" s="64">
        <f>Jun!D34</f>
        <v>0</v>
      </c>
      <c r="E34" s="156">
        <f>Jun!E34</f>
        <v>0</v>
      </c>
      <c r="F34" s="4"/>
      <c r="G34" s="64">
        <f>IF(E34=0,Jun!G34+F34,Jun!G34+F34)</f>
        <v>0</v>
      </c>
      <c r="H34" s="76">
        <f t="shared" si="1"/>
        <v>0</v>
      </c>
    </row>
    <row r="35" spans="1:8" x14ac:dyDescent="0.2">
      <c r="A35" s="47"/>
      <c r="B35" s="172" t="str">
        <f>Jun!B35</f>
        <v>Worker's Compensation</v>
      </c>
      <c r="C35" s="6"/>
      <c r="D35" s="64">
        <f>Jun!D35</f>
        <v>0</v>
      </c>
      <c r="E35" s="156">
        <f>Jun!E35</f>
        <v>0</v>
      </c>
      <c r="F35" s="4"/>
      <c r="G35" s="64">
        <f>IF(E35=0,Jun!G35+F35,Jun!G35+F35)</f>
        <v>0</v>
      </c>
      <c r="H35" s="76">
        <f t="shared" si="1"/>
        <v>0</v>
      </c>
    </row>
    <row r="36" spans="1:8" x14ac:dyDescent="0.2">
      <c r="A36" s="47"/>
      <c r="B36" s="172" t="str">
        <f>Jun!B36</f>
        <v>Unemployment</v>
      </c>
      <c r="C36" s="6"/>
      <c r="D36" s="64">
        <f>Jun!D36</f>
        <v>0</v>
      </c>
      <c r="E36" s="156">
        <f>Jun!E36</f>
        <v>0</v>
      </c>
      <c r="F36" s="4">
        <v>0</v>
      </c>
      <c r="G36" s="64">
        <f>IF(E36=0,Jun!G36+F36,Jun!G36+F36)</f>
        <v>0</v>
      </c>
      <c r="H36" s="76">
        <f t="shared" si="1"/>
        <v>0</v>
      </c>
    </row>
    <row r="37" spans="1:8" x14ac:dyDescent="0.2">
      <c r="A37" s="47"/>
      <c r="B37" s="172" t="str">
        <f>Jun!B37</f>
        <v>Other (LT Disability)</v>
      </c>
      <c r="C37" s="58"/>
      <c r="D37" s="64">
        <f>Jun!D37</f>
        <v>0</v>
      </c>
      <c r="E37" s="156">
        <f>Jun!E37</f>
        <v>0</v>
      </c>
      <c r="F37" s="30">
        <v>0</v>
      </c>
      <c r="G37" s="64">
        <f>IF(E37=0,Jun!G37+F37,Jun!G37+F37)</f>
        <v>0</v>
      </c>
      <c r="H37" s="76">
        <f t="shared" si="1"/>
        <v>0</v>
      </c>
    </row>
    <row r="38" spans="1:8" x14ac:dyDescent="0.2">
      <c r="A38" s="47"/>
      <c r="D38" s="85"/>
      <c r="E38" s="153"/>
      <c r="F38" s="2"/>
      <c r="G38" s="85"/>
      <c r="H38" s="79"/>
    </row>
    <row r="39" spans="1:8" x14ac:dyDescent="0.2">
      <c r="A39" s="49" t="s">
        <v>33</v>
      </c>
      <c r="B39" s="33"/>
      <c r="D39" s="85"/>
      <c r="E39" s="1"/>
      <c r="F39" s="2"/>
      <c r="G39" s="85"/>
      <c r="H39" s="79"/>
    </row>
    <row r="40" spans="1:8" x14ac:dyDescent="0.2">
      <c r="A40" s="47"/>
      <c r="B40" s="172" t="str">
        <f>Jun!B40</f>
        <v>Rent Occupancy</v>
      </c>
      <c r="D40" s="64">
        <f>Jun!D40</f>
        <v>0</v>
      </c>
      <c r="E40" s="156">
        <f>Jun!E40</f>
        <v>0</v>
      </c>
      <c r="F40" s="3"/>
      <c r="G40" s="64">
        <f>IF(E40=0,Jun!G40+F40,Jun!G40+F40)</f>
        <v>0</v>
      </c>
      <c r="H40" s="76">
        <f>IF(E40=0,D40-G40,E40-G40)</f>
        <v>0</v>
      </c>
    </row>
    <row r="41" spans="1:8" x14ac:dyDescent="0.2">
      <c r="A41" s="47"/>
      <c r="B41" s="172" t="str">
        <f>Jun!B41</f>
        <v>Telephone</v>
      </c>
      <c r="C41" s="6"/>
      <c r="D41" s="64">
        <f>Jun!D41</f>
        <v>0</v>
      </c>
      <c r="E41" s="156">
        <f>Jun!E41</f>
        <v>0</v>
      </c>
      <c r="F41" s="4">
        <v>0</v>
      </c>
      <c r="G41" s="64">
        <f>IF(E41=0,Jun!G41+F41,Jun!G41+F41)</f>
        <v>0</v>
      </c>
      <c r="H41" s="76">
        <f t="shared" ref="H41:H49" si="2">IF(E41=0,D41-G41,E41-G41)</f>
        <v>0</v>
      </c>
    </row>
    <row r="42" spans="1:8" x14ac:dyDescent="0.2">
      <c r="A42" s="47"/>
      <c r="B42" s="172" t="str">
        <f>Jun!B42</f>
        <v>Utilities</v>
      </c>
      <c r="C42" s="6"/>
      <c r="D42" s="64">
        <f>Jun!D42</f>
        <v>0</v>
      </c>
      <c r="E42" s="156">
        <f>Jun!E42</f>
        <v>0</v>
      </c>
      <c r="F42" s="4">
        <v>0</v>
      </c>
      <c r="G42" s="64">
        <f>IF(E42=0,Jun!G42+F42,Jun!G42+F42)</f>
        <v>0</v>
      </c>
      <c r="H42" s="76">
        <f t="shared" si="2"/>
        <v>0</v>
      </c>
    </row>
    <row r="43" spans="1:8" x14ac:dyDescent="0.2">
      <c r="A43" s="47"/>
      <c r="B43" s="172" t="str">
        <f>Jun!B43</f>
        <v>Maintenance and Repairs</v>
      </c>
      <c r="C43" s="58"/>
      <c r="D43" s="64">
        <f>Jun!D43</f>
        <v>0</v>
      </c>
      <c r="E43" s="156">
        <f>Jun!E43</f>
        <v>0</v>
      </c>
      <c r="F43" s="3">
        <v>0</v>
      </c>
      <c r="G43" s="64">
        <f>IF(E43=0,Jun!G43+F43,Jun!G43+F43)</f>
        <v>0</v>
      </c>
      <c r="H43" s="76">
        <f t="shared" si="2"/>
        <v>0</v>
      </c>
    </row>
    <row r="44" spans="1:8" x14ac:dyDescent="0.2">
      <c r="A44" s="47"/>
      <c r="B44" s="172" t="str">
        <f>Jun!B44</f>
        <v>Local Milege</v>
      </c>
      <c r="C44" s="58"/>
      <c r="D44" s="64">
        <f>Jun!D44</f>
        <v>0</v>
      </c>
      <c r="E44" s="156">
        <f>Jun!E44</f>
        <v>0</v>
      </c>
      <c r="F44" s="3">
        <v>0</v>
      </c>
      <c r="G44" s="64">
        <f>IF(E44=0,Jun!G44+F44,Jun!G44+F44)</f>
        <v>0</v>
      </c>
      <c r="H44" s="76">
        <f t="shared" si="2"/>
        <v>0</v>
      </c>
    </row>
    <row r="45" spans="1:8" x14ac:dyDescent="0.2">
      <c r="A45" s="47"/>
      <c r="B45" s="172" t="str">
        <f>Jun!B45</f>
        <v>Office Supplies</v>
      </c>
      <c r="C45" s="58"/>
      <c r="D45" s="64">
        <f>Jun!D45</f>
        <v>0</v>
      </c>
      <c r="E45" s="156">
        <f>Jun!E45</f>
        <v>0</v>
      </c>
      <c r="F45" s="3">
        <v>0</v>
      </c>
      <c r="G45" s="64">
        <f>IF(E45=0,Jun!G45+F45,Jun!G45+F45)</f>
        <v>0</v>
      </c>
      <c r="H45" s="76">
        <f t="shared" si="2"/>
        <v>0</v>
      </c>
    </row>
    <row r="46" spans="1:8" x14ac:dyDescent="0.2">
      <c r="A46" s="47"/>
      <c r="B46" s="172" t="str">
        <f>Jun!B46</f>
        <v>Insurance Property and General Liability</v>
      </c>
      <c r="C46" s="58"/>
      <c r="D46" s="64">
        <f>Jun!D46</f>
        <v>0</v>
      </c>
      <c r="E46" s="156">
        <f>Jun!E46</f>
        <v>0</v>
      </c>
      <c r="F46" s="3">
        <v>0</v>
      </c>
      <c r="G46" s="64">
        <f>IF(E46=0,Jun!G46+F46,Jun!G46+F46)</f>
        <v>0</v>
      </c>
      <c r="H46" s="76">
        <f t="shared" si="2"/>
        <v>0</v>
      </c>
    </row>
    <row r="47" spans="1:8" x14ac:dyDescent="0.2">
      <c r="A47" s="47"/>
      <c r="B47" s="172" t="str">
        <f>Jun!B47</f>
        <v xml:space="preserve">Printing and Advertising </v>
      </c>
      <c r="C47" s="58"/>
      <c r="D47" s="64">
        <f>Jun!D47</f>
        <v>0</v>
      </c>
      <c r="E47" s="156">
        <f>Jun!E47</f>
        <v>0</v>
      </c>
      <c r="F47" s="3">
        <v>0</v>
      </c>
      <c r="G47" s="64">
        <f>IF(E47=0,Jun!G47+F47,Jun!G47+F47)</f>
        <v>0</v>
      </c>
      <c r="H47" s="76">
        <f t="shared" si="2"/>
        <v>0</v>
      </c>
    </row>
    <row r="48" spans="1:8" x14ac:dyDescent="0.2">
      <c r="A48" s="47"/>
      <c r="B48" s="172" t="str">
        <f>Jun!B48</f>
        <v>Postage</v>
      </c>
      <c r="C48" s="58"/>
      <c r="D48" s="64">
        <f>Jun!D48</f>
        <v>0</v>
      </c>
      <c r="E48" s="156">
        <f>Jun!E48</f>
        <v>0</v>
      </c>
      <c r="F48" s="3">
        <v>0</v>
      </c>
      <c r="G48" s="64">
        <f>IF(E48=0,Jun!G48+F48,Jun!G48+F48)</f>
        <v>0</v>
      </c>
      <c r="H48" s="76">
        <f t="shared" si="2"/>
        <v>0</v>
      </c>
    </row>
    <row r="49" spans="1:8" x14ac:dyDescent="0.2">
      <c r="A49" s="47"/>
      <c r="B49" s="236" t="str">
        <f>Jun!B49</f>
        <v>Professional Fees-1099 reimbursements</v>
      </c>
      <c r="C49" s="237"/>
      <c r="D49" s="64">
        <f>Jun!D49</f>
        <v>0</v>
      </c>
      <c r="E49" s="156">
        <f>Jun!E49</f>
        <v>0</v>
      </c>
      <c r="F49" s="9">
        <v>0</v>
      </c>
      <c r="G49" s="64">
        <f>IF(E49=0,Jun!G49+F49,Jun!G49+F49)</f>
        <v>0</v>
      </c>
      <c r="H49" s="76">
        <f t="shared" si="2"/>
        <v>0</v>
      </c>
    </row>
    <row r="50" spans="1:8" x14ac:dyDescent="0.2">
      <c r="A50" s="47"/>
      <c r="D50" s="85"/>
      <c r="E50" s="153"/>
      <c r="F50" s="2"/>
      <c r="G50" s="85"/>
      <c r="H50" s="79"/>
    </row>
    <row r="51" spans="1:8" x14ac:dyDescent="0.2">
      <c r="A51" s="49" t="s">
        <v>56</v>
      </c>
      <c r="B51" s="33"/>
      <c r="D51" s="85"/>
      <c r="E51" s="1"/>
      <c r="F51" s="2"/>
      <c r="G51" s="85" t="s">
        <v>38</v>
      </c>
      <c r="H51" s="79"/>
    </row>
    <row r="52" spans="1:8" x14ac:dyDescent="0.2">
      <c r="A52" s="47"/>
      <c r="B52" s="172" t="str">
        <f>Jun!B52</f>
        <v>Client Rent</v>
      </c>
      <c r="D52" s="64">
        <f>Jun!D52</f>
        <v>0</v>
      </c>
      <c r="E52" s="156">
        <f>Jun!E52</f>
        <v>0</v>
      </c>
      <c r="F52" s="28">
        <v>0</v>
      </c>
      <c r="G52" s="64">
        <f>IF(E52=0,Jun!G52+F52,Jun!G52+F52)</f>
        <v>0</v>
      </c>
      <c r="H52" s="76">
        <f>IF(E52=0,D52-G52,E52-G52)</f>
        <v>0</v>
      </c>
    </row>
    <row r="53" spans="1:8" x14ac:dyDescent="0.2">
      <c r="A53" s="47"/>
      <c r="B53" s="172" t="str">
        <f>Jun!B53</f>
        <v>Client Food</v>
      </c>
      <c r="C53" s="6"/>
      <c r="D53" s="64">
        <f>Jun!D53</f>
        <v>0</v>
      </c>
      <c r="E53" s="156">
        <f>Jun!E53</f>
        <v>0</v>
      </c>
      <c r="F53" s="30">
        <v>0</v>
      </c>
      <c r="G53" s="64">
        <f>IF(E53=0,Jun!G53+F53,Jun!G53+F53)</f>
        <v>0</v>
      </c>
      <c r="H53" s="76">
        <f t="shared" ref="H53:H56" si="3">IF(E53=0,D53-G53,E53-G53)</f>
        <v>0</v>
      </c>
    </row>
    <row r="54" spans="1:8" x14ac:dyDescent="0.2">
      <c r="A54" s="47"/>
      <c r="B54" s="172" t="str">
        <f>Jun!B54</f>
        <v>Client Medical</v>
      </c>
      <c r="C54" s="6"/>
      <c r="D54" s="64">
        <f>Jun!D54</f>
        <v>0</v>
      </c>
      <c r="E54" s="156">
        <f>Jun!E54</f>
        <v>0</v>
      </c>
      <c r="F54" s="30">
        <v>0</v>
      </c>
      <c r="G54" s="64">
        <f>IF(E54=0,Jun!G54+F54,Jun!G54+F54)</f>
        <v>0</v>
      </c>
      <c r="H54" s="76">
        <f t="shared" si="3"/>
        <v>0</v>
      </c>
    </row>
    <row r="55" spans="1:8" x14ac:dyDescent="0.2">
      <c r="A55" s="49" t="s">
        <v>38</v>
      </c>
      <c r="B55" s="172" t="str">
        <f>Jun!B55</f>
        <v>Client Other</v>
      </c>
      <c r="C55" s="6"/>
      <c r="D55" s="64">
        <f>Jun!D55</f>
        <v>0</v>
      </c>
      <c r="E55" s="156">
        <f>Jun!E55</f>
        <v>0</v>
      </c>
      <c r="F55" s="30">
        <v>0</v>
      </c>
      <c r="G55" s="64">
        <f>IF(E55=0,Jun!G55+F55,Jun!G55+F55)</f>
        <v>0</v>
      </c>
      <c r="H55" s="76">
        <f t="shared" si="3"/>
        <v>0</v>
      </c>
    </row>
    <row r="56" spans="1:8" x14ac:dyDescent="0.2">
      <c r="A56" s="47"/>
      <c r="B56" s="172" t="str">
        <f>Jun!B56</f>
        <v>Client Other</v>
      </c>
      <c r="C56" s="6"/>
      <c r="D56" s="64">
        <f>Jun!D56</f>
        <v>0</v>
      </c>
      <c r="E56" s="156">
        <f>Jun!E56</f>
        <v>0</v>
      </c>
      <c r="F56" s="28">
        <v>0</v>
      </c>
      <c r="G56" s="64">
        <f>IF(E56=0,Jun!G56+F56,Jun!G56+F56)</f>
        <v>0</v>
      </c>
      <c r="H56" s="76">
        <f t="shared" si="3"/>
        <v>0</v>
      </c>
    </row>
    <row r="57" spans="1:8" x14ac:dyDescent="0.2">
      <c r="A57" s="47"/>
      <c r="D57" s="85"/>
      <c r="E57" s="155"/>
      <c r="F57" s="2"/>
      <c r="G57" s="2"/>
      <c r="H57" s="48"/>
    </row>
    <row r="58" spans="1:8" x14ac:dyDescent="0.2">
      <c r="A58" s="47"/>
      <c r="D58" s="85"/>
      <c r="E58" s="2"/>
      <c r="F58" s="2"/>
      <c r="G58" s="2" t="s">
        <v>38</v>
      </c>
      <c r="H58" s="48"/>
    </row>
    <row r="59" spans="1:8" x14ac:dyDescent="0.2">
      <c r="A59" s="49"/>
      <c r="B59" s="33" t="s">
        <v>40</v>
      </c>
      <c r="D59" s="64">
        <f>SUM(D22:D56)</f>
        <v>0</v>
      </c>
      <c r="E59" s="64">
        <f>SUM(E22:E56)</f>
        <v>0</v>
      </c>
      <c r="F59" s="64">
        <f>SUM(F22:F56)</f>
        <v>0</v>
      </c>
      <c r="G59" s="64">
        <f>SUM(G22:G56)</f>
        <v>0</v>
      </c>
      <c r="H59" s="65">
        <f>SUM(H22:H56)</f>
        <v>0</v>
      </c>
    </row>
    <row r="60" spans="1:8" ht="13.5" thickBot="1" x14ac:dyDescent="0.25">
      <c r="A60" s="59"/>
      <c r="B60" s="60"/>
      <c r="C60" s="60"/>
      <c r="D60" s="61"/>
      <c r="E60" s="154"/>
      <c r="F60" s="62"/>
      <c r="G60" s="61"/>
      <c r="H60" s="63"/>
    </row>
    <row r="61" spans="1:8" ht="14.25" thickTop="1" thickBot="1" x14ac:dyDescent="0.25">
      <c r="A61" s="34"/>
      <c r="B61" s="196" t="s">
        <v>101</v>
      </c>
      <c r="C61" s="196"/>
      <c r="D61" s="176"/>
      <c r="E61" s="207" t="s">
        <v>102</v>
      </c>
      <c r="F61" s="208"/>
      <c r="G61" s="208"/>
      <c r="H61" s="209"/>
    </row>
    <row r="62" spans="1:8" ht="13.5" thickTop="1" x14ac:dyDescent="0.2">
      <c r="A62" s="47"/>
      <c r="B62" s="210" t="s">
        <v>42</v>
      </c>
      <c r="C62" s="210"/>
      <c r="D62" s="211"/>
      <c r="E62" s="212" t="s">
        <v>103</v>
      </c>
      <c r="F62" s="213"/>
      <c r="G62" s="26" t="s">
        <v>103</v>
      </c>
      <c r="H62" s="16"/>
    </row>
    <row r="63" spans="1:8" x14ac:dyDescent="0.2">
      <c r="A63" s="47"/>
      <c r="B63" s="214" t="s">
        <v>107</v>
      </c>
      <c r="C63" s="214"/>
      <c r="D63" s="215"/>
      <c r="E63" s="216" t="s">
        <v>104</v>
      </c>
      <c r="F63" s="217"/>
      <c r="G63" s="218" t="s">
        <v>104</v>
      </c>
      <c r="H63" s="219"/>
    </row>
    <row r="64" spans="1:8"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177"/>
      <c r="B67" s="228" t="s">
        <v>50</v>
      </c>
      <c r="C67" s="228"/>
      <c r="D67" s="229"/>
      <c r="E67" s="232" t="s">
        <v>50</v>
      </c>
      <c r="F67" s="233"/>
      <c r="G67" s="224" t="s">
        <v>50</v>
      </c>
      <c r="H67" s="225"/>
    </row>
    <row r="68" spans="1:8" ht="13.5" thickTop="1" x14ac:dyDescent="0.2">
      <c r="A68" s="7" t="s">
        <v>51</v>
      </c>
    </row>
  </sheetData>
  <mergeCells count="29">
    <mergeCell ref="A18:C18"/>
    <mergeCell ref="B49:C49"/>
    <mergeCell ref="A1:H1"/>
    <mergeCell ref="A2:H2"/>
    <mergeCell ref="A3:H3"/>
    <mergeCell ref="A12:C12"/>
    <mergeCell ref="G9:H9"/>
    <mergeCell ref="C9:D9"/>
    <mergeCell ref="C5:H5"/>
    <mergeCell ref="C7:H7"/>
    <mergeCell ref="G64:H64"/>
    <mergeCell ref="G65:H65"/>
    <mergeCell ref="B61:C61"/>
    <mergeCell ref="E61:H61"/>
    <mergeCell ref="B62:D62"/>
    <mergeCell ref="E62:F62"/>
    <mergeCell ref="B63:D63"/>
    <mergeCell ref="E63:F63"/>
    <mergeCell ref="G63:H63"/>
    <mergeCell ref="B64:D64"/>
    <mergeCell ref="E64:F64"/>
    <mergeCell ref="B65:D65"/>
    <mergeCell ref="E65:F65"/>
    <mergeCell ref="B66:D66"/>
    <mergeCell ref="E66:F66"/>
    <mergeCell ref="B67:D67"/>
    <mergeCell ref="E67:F67"/>
    <mergeCell ref="G66:H66"/>
    <mergeCell ref="G67:H67"/>
  </mergeCells>
  <phoneticPr fontId="0" type="noConversion"/>
  <pageMargins left="0.5" right="0.5" top="0.25" bottom="0.5" header="0.5" footer="0.5"/>
  <pageSetup scale="9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68"/>
  <sheetViews>
    <sheetView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8.28515625" style="7" customWidth="1"/>
    <col min="4" max="6" width="15.7109375" style="7" customWidth="1"/>
    <col min="7" max="7" width="17.140625" style="7" customWidth="1"/>
    <col min="8" max="8" width="19.42578125" style="7" customWidth="1"/>
    <col min="9" max="16384" width="9.140625" style="7"/>
  </cols>
  <sheetData>
    <row r="1" spans="1:8" x14ac:dyDescent="0.2">
      <c r="A1" s="201" t="s">
        <v>106</v>
      </c>
      <c r="B1" s="201"/>
      <c r="C1" s="201"/>
      <c r="D1" s="201"/>
      <c r="E1" s="201"/>
      <c r="F1" s="201"/>
      <c r="G1" s="201"/>
      <c r="H1" s="201"/>
    </row>
    <row r="2" spans="1:8" x14ac:dyDescent="0.2">
      <c r="A2" s="201" t="s">
        <v>52</v>
      </c>
      <c r="B2" s="201"/>
      <c r="C2" s="201"/>
      <c r="D2" s="201"/>
      <c r="E2" s="201"/>
      <c r="F2" s="201"/>
      <c r="G2" s="201"/>
      <c r="H2" s="201"/>
    </row>
    <row r="3" spans="1:8" x14ac:dyDescent="0.2">
      <c r="A3" s="201" t="str">
        <f>Startup!A3</f>
        <v>Fiscal Year 2025/2026</v>
      </c>
      <c r="B3" s="201"/>
      <c r="C3" s="201"/>
      <c r="D3" s="201"/>
      <c r="E3" s="201"/>
      <c r="F3" s="201"/>
      <c r="G3" s="201"/>
      <c r="H3" s="201"/>
    </row>
    <row r="5" spans="1:8" x14ac:dyDescent="0.2">
      <c r="B5" s="32" t="s">
        <v>2</v>
      </c>
      <c r="C5" s="238"/>
      <c r="D5" s="238"/>
      <c r="E5" s="238"/>
      <c r="F5" s="238"/>
      <c r="G5" s="238"/>
      <c r="H5" s="238"/>
    </row>
    <row r="6" spans="1:8" x14ac:dyDescent="0.2">
      <c r="B6" s="33"/>
      <c r="C6" s="83"/>
      <c r="D6" s="83"/>
      <c r="E6" s="83"/>
      <c r="F6" s="83"/>
      <c r="G6" s="83"/>
    </row>
    <row r="7" spans="1:8" x14ac:dyDescent="0.2">
      <c r="B7" s="32" t="s">
        <v>3</v>
      </c>
      <c r="C7" s="238"/>
      <c r="D7" s="238"/>
      <c r="E7" s="238"/>
      <c r="F7" s="238"/>
      <c r="G7" s="238"/>
      <c r="H7" s="238"/>
    </row>
    <row r="9" spans="1:8" x14ac:dyDescent="0.2">
      <c r="B9" s="32" t="s">
        <v>4</v>
      </c>
      <c r="C9" s="202">
        <v>46235</v>
      </c>
      <c r="D9" s="202"/>
      <c r="E9" s="150"/>
      <c r="F9" s="32" t="s">
        <v>6</v>
      </c>
      <c r="G9" s="202">
        <v>46265</v>
      </c>
      <c r="H9" s="202"/>
    </row>
    <row r="10" spans="1:8" ht="13.5" thickBot="1" x14ac:dyDescent="0.25"/>
    <row r="11" spans="1:8" ht="13.5" thickTop="1" x14ac:dyDescent="0.2">
      <c r="A11" s="34"/>
      <c r="B11" s="35"/>
      <c r="C11" s="35"/>
      <c r="D11" s="36"/>
      <c r="E11" s="37" t="s">
        <v>7</v>
      </c>
      <c r="F11" s="37" t="s">
        <v>53</v>
      </c>
      <c r="G11" s="37" t="s">
        <v>9</v>
      </c>
      <c r="H11" s="38"/>
    </row>
    <row r="12" spans="1:8" x14ac:dyDescent="0.2">
      <c r="A12" s="203" t="s">
        <v>10</v>
      </c>
      <c r="B12" s="201"/>
      <c r="C12" s="204"/>
      <c r="D12" s="39" t="s">
        <v>11</v>
      </c>
      <c r="E12" s="39" t="s">
        <v>11</v>
      </c>
      <c r="F12" s="40" t="s">
        <v>13</v>
      </c>
      <c r="G12" s="39" t="s">
        <v>13</v>
      </c>
      <c r="H12" s="41" t="s">
        <v>14</v>
      </c>
    </row>
    <row r="13" spans="1:8" x14ac:dyDescent="0.2">
      <c r="A13" s="42"/>
      <c r="B13" s="43"/>
      <c r="C13" s="43"/>
      <c r="D13" s="44" t="s">
        <v>15</v>
      </c>
      <c r="E13" s="44" t="s">
        <v>15</v>
      </c>
      <c r="F13" s="45" t="s">
        <v>55</v>
      </c>
      <c r="G13" s="44" t="s">
        <v>17</v>
      </c>
      <c r="H13" s="46" t="s">
        <v>18</v>
      </c>
    </row>
    <row r="14" spans="1:8" x14ac:dyDescent="0.2">
      <c r="A14" s="47"/>
      <c r="D14" s="1"/>
      <c r="E14" s="151"/>
      <c r="F14" s="2"/>
      <c r="G14" s="1"/>
      <c r="H14" s="48"/>
    </row>
    <row r="15" spans="1:8" x14ac:dyDescent="0.2">
      <c r="A15" s="49" t="str">
        <f>Startup!A15</f>
        <v>Public Service Grant Funds Received</v>
      </c>
      <c r="B15" s="33"/>
      <c r="D15" s="64">
        <f>D59</f>
        <v>0</v>
      </c>
      <c r="E15" s="64">
        <f>E59</f>
        <v>0</v>
      </c>
      <c r="F15" s="29">
        <f>F59</f>
        <v>0</v>
      </c>
      <c r="G15" s="77">
        <f>Jul!G15+Aug!F15</f>
        <v>0</v>
      </c>
      <c r="H15" s="66">
        <f>+D15-G15</f>
        <v>0</v>
      </c>
    </row>
    <row r="16" spans="1:8"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75"/>
      <c r="E20" s="152"/>
      <c r="F20" s="57"/>
      <c r="G20" s="75"/>
      <c r="H20" s="70"/>
    </row>
    <row r="21" spans="1:8" x14ac:dyDescent="0.2">
      <c r="A21" s="49" t="s">
        <v>22</v>
      </c>
      <c r="B21" s="33"/>
      <c r="D21" s="75"/>
      <c r="E21" s="54"/>
      <c r="F21" s="57"/>
      <c r="G21" s="75"/>
      <c r="H21" s="70"/>
    </row>
    <row r="22" spans="1:8" x14ac:dyDescent="0.2">
      <c r="A22" s="47"/>
      <c r="B22" s="172" t="str">
        <f>Jul!B22</f>
        <v>Salaries/Wages (1200)</v>
      </c>
      <c r="C22" s="58"/>
      <c r="D22" s="64">
        <f>Jul!D22</f>
        <v>0</v>
      </c>
      <c r="E22" s="156">
        <f>Jul!E22</f>
        <v>0</v>
      </c>
      <c r="F22" s="8">
        <v>0</v>
      </c>
      <c r="G22" s="64">
        <f>IF(E22=0,Jul!G22+F22,Jul!G22+F22)</f>
        <v>0</v>
      </c>
      <c r="H22" s="76">
        <f>IF(E22=0,D22-G22,E22-G22)</f>
        <v>0</v>
      </c>
    </row>
    <row r="23" spans="1:8" x14ac:dyDescent="0.2">
      <c r="A23" s="47"/>
      <c r="B23" s="172" t="str">
        <f>Jul!B23</f>
        <v>Salaries/Wages (1200)</v>
      </c>
      <c r="C23" s="6"/>
      <c r="D23" s="64">
        <f>Jul!D23</f>
        <v>0</v>
      </c>
      <c r="E23" s="156">
        <f>Jul!E23</f>
        <v>0</v>
      </c>
      <c r="F23" s="8"/>
      <c r="G23" s="64">
        <f>IF(E23=0,Jul!G23+F23,Jul!G23+F23)</f>
        <v>0</v>
      </c>
      <c r="H23" s="76">
        <f t="shared" ref="H23:H27" si="0">IF(E23=0,D23-G23,E23-G23)</f>
        <v>0</v>
      </c>
    </row>
    <row r="24" spans="1:8" x14ac:dyDescent="0.2">
      <c r="A24" s="47"/>
      <c r="B24" s="172" t="str">
        <f>Jul!B24</f>
        <v>Salaries/Wages (1200)</v>
      </c>
      <c r="C24" s="5"/>
      <c r="D24" s="64">
        <f>Jul!D24</f>
        <v>0</v>
      </c>
      <c r="E24" s="156">
        <f>Jul!E24</f>
        <v>0</v>
      </c>
      <c r="F24" s="9"/>
      <c r="G24" s="64">
        <f>IF(E24=0,Jul!G24+F24,Jul!G24+F24)</f>
        <v>0</v>
      </c>
      <c r="H24" s="76">
        <f t="shared" si="0"/>
        <v>0</v>
      </c>
    </row>
    <row r="25" spans="1:8" x14ac:dyDescent="0.2">
      <c r="A25" s="47"/>
      <c r="B25" s="172" t="str">
        <f>Jul!B25</f>
        <v>Salaries/Wages (1200)</v>
      </c>
      <c r="C25" s="5"/>
      <c r="D25" s="64">
        <f>Jul!D25</f>
        <v>0</v>
      </c>
      <c r="E25" s="156">
        <f>Jul!E25</f>
        <v>0</v>
      </c>
      <c r="F25" s="4"/>
      <c r="G25" s="64">
        <f>IF(E25=0,Jul!G25+F25,Jul!G25+F25)</f>
        <v>0</v>
      </c>
      <c r="H25" s="76">
        <f t="shared" si="0"/>
        <v>0</v>
      </c>
    </row>
    <row r="26" spans="1:8" x14ac:dyDescent="0.2">
      <c r="A26" s="47"/>
      <c r="B26" s="172" t="str">
        <f>Jul!B26</f>
        <v>Salaries/Wages (1200)</v>
      </c>
      <c r="C26" s="5"/>
      <c r="D26" s="64">
        <f>Jul!D26</f>
        <v>0</v>
      </c>
      <c r="E26" s="156">
        <f>Jul!E26</f>
        <v>0</v>
      </c>
      <c r="F26" s="4"/>
      <c r="G26" s="64">
        <f>IF(E26=0,Jul!G26+F26,Jul!G26+F26)</f>
        <v>0</v>
      </c>
      <c r="H26" s="76">
        <f t="shared" si="0"/>
        <v>0</v>
      </c>
    </row>
    <row r="27" spans="1:8" x14ac:dyDescent="0.2">
      <c r="A27" s="47"/>
      <c r="B27" s="172" t="str">
        <f>Jul!B27</f>
        <v>Salaries/Wages (1200)</v>
      </c>
      <c r="C27" s="5"/>
      <c r="D27" s="64">
        <f>Jul!D27</f>
        <v>0</v>
      </c>
      <c r="E27" s="156">
        <f>Jul!E27</f>
        <v>0</v>
      </c>
      <c r="F27" s="9"/>
      <c r="G27" s="64">
        <f>IF(E27=0,Jul!G27+F27,Jul!G27+F27)</f>
        <v>0</v>
      </c>
      <c r="H27" s="76">
        <f t="shared" si="0"/>
        <v>0</v>
      </c>
    </row>
    <row r="28" spans="1:8" x14ac:dyDescent="0.2">
      <c r="A28" s="47"/>
      <c r="D28" s="85"/>
      <c r="E28" s="153"/>
      <c r="F28" s="2"/>
      <c r="G28" s="85"/>
      <c r="H28" s="79"/>
    </row>
    <row r="29" spans="1:8" x14ac:dyDescent="0.2">
      <c r="A29" s="49" t="s">
        <v>24</v>
      </c>
      <c r="B29" s="33"/>
      <c r="D29" s="85"/>
      <c r="E29" s="1"/>
      <c r="F29" s="2"/>
      <c r="G29" s="85"/>
      <c r="H29" s="79"/>
    </row>
    <row r="30" spans="1:8" x14ac:dyDescent="0.2">
      <c r="A30" s="49"/>
      <c r="B30" s="172" t="str">
        <f>Jul!B30</f>
        <v>FICA and Med Tax (2101)</v>
      </c>
      <c r="C30" s="31"/>
      <c r="D30" s="64">
        <f>Jul!D30</f>
        <v>0</v>
      </c>
      <c r="E30" s="156">
        <f>Jul!E30</f>
        <v>0</v>
      </c>
      <c r="F30" s="8">
        <v>0</v>
      </c>
      <c r="G30" s="64">
        <f>IF(E30=0,Jul!G30+F30,Jul!G30+F30)</f>
        <v>0</v>
      </c>
      <c r="H30" s="76">
        <f>IF(E30=0,D30-G30,E30-G30)</f>
        <v>0</v>
      </c>
    </row>
    <row r="31" spans="1:8" x14ac:dyDescent="0.2">
      <c r="A31" s="47"/>
      <c r="B31" s="172" t="str">
        <f>Jul!B31</f>
        <v>Health Insurance (2304)</v>
      </c>
      <c r="D31" s="64">
        <f>Jul!D31</f>
        <v>0</v>
      </c>
      <c r="E31" s="156">
        <f>Jul!E31</f>
        <v>0</v>
      </c>
      <c r="F31" s="4"/>
      <c r="G31" s="64">
        <f>IF(E31=0,Jul!G31+F31,Jul!G31+F31)</f>
        <v>0</v>
      </c>
      <c r="H31" s="76">
        <f t="shared" ref="H31:H37" si="1">IF(E31=0,D31-G31,E31-G31)</f>
        <v>0</v>
      </c>
    </row>
    <row r="32" spans="1:8" x14ac:dyDescent="0.2">
      <c r="A32" s="47"/>
      <c r="B32" s="172" t="str">
        <f>Jul!B32</f>
        <v>Retirement</v>
      </c>
      <c r="C32" s="6"/>
      <c r="D32" s="64">
        <f>Jul!D32</f>
        <v>0</v>
      </c>
      <c r="E32" s="156">
        <f>Jul!E32</f>
        <v>0</v>
      </c>
      <c r="F32" s="4"/>
      <c r="G32" s="64">
        <f>IF(E32=0,Jul!G32+F32,Jul!G32+F32)</f>
        <v>0</v>
      </c>
      <c r="H32" s="76">
        <f t="shared" si="1"/>
        <v>0</v>
      </c>
    </row>
    <row r="33" spans="1:8" x14ac:dyDescent="0.2">
      <c r="A33" s="47"/>
      <c r="B33" s="172" t="str">
        <f>Jul!B33</f>
        <v>Dental</v>
      </c>
      <c r="C33" s="6"/>
      <c r="D33" s="64">
        <f>Jul!D33</f>
        <v>0</v>
      </c>
      <c r="E33" s="156">
        <f>Jul!E33</f>
        <v>0</v>
      </c>
      <c r="F33" s="4"/>
      <c r="G33" s="64">
        <f>IF(E33=0,Jul!G33+F33,Jul!G33+F33)</f>
        <v>0</v>
      </c>
      <c r="H33" s="76">
        <f t="shared" si="1"/>
        <v>0</v>
      </c>
    </row>
    <row r="34" spans="1:8" x14ac:dyDescent="0.2">
      <c r="A34" s="47"/>
      <c r="B34" s="172" t="str">
        <f>Jul!B34</f>
        <v>Life Insurance</v>
      </c>
      <c r="C34" s="6"/>
      <c r="D34" s="64">
        <f>Jul!D34</f>
        <v>0</v>
      </c>
      <c r="E34" s="156">
        <f>Jul!E34</f>
        <v>0</v>
      </c>
      <c r="F34" s="4"/>
      <c r="G34" s="64">
        <f>IF(E34=0,Jul!G34+F34,Jul!G34+F34)</f>
        <v>0</v>
      </c>
      <c r="H34" s="76">
        <f t="shared" si="1"/>
        <v>0</v>
      </c>
    </row>
    <row r="35" spans="1:8" x14ac:dyDescent="0.2">
      <c r="A35" s="47"/>
      <c r="B35" s="172" t="str">
        <f>Jul!B35</f>
        <v>Worker's Compensation</v>
      </c>
      <c r="C35" s="6"/>
      <c r="D35" s="64">
        <f>Jul!D35</f>
        <v>0</v>
      </c>
      <c r="E35" s="156">
        <f>Jul!E35</f>
        <v>0</v>
      </c>
      <c r="F35" s="4"/>
      <c r="G35" s="64">
        <f>IF(E35=0,Jul!G35+F35,Jul!G35+F35)</f>
        <v>0</v>
      </c>
      <c r="H35" s="76">
        <f t="shared" si="1"/>
        <v>0</v>
      </c>
    </row>
    <row r="36" spans="1:8" x14ac:dyDescent="0.2">
      <c r="A36" s="47"/>
      <c r="B36" s="172" t="str">
        <f>Jul!B36</f>
        <v>Unemployment</v>
      </c>
      <c r="C36" s="6"/>
      <c r="D36" s="64">
        <f>Jul!D36</f>
        <v>0</v>
      </c>
      <c r="E36" s="156">
        <f>Jul!E36</f>
        <v>0</v>
      </c>
      <c r="F36" s="4"/>
      <c r="G36" s="64">
        <f>IF(E36=0,Jul!G36+F36,Jul!G36+F36)</f>
        <v>0</v>
      </c>
      <c r="H36" s="76">
        <f t="shared" si="1"/>
        <v>0</v>
      </c>
    </row>
    <row r="37" spans="1:8" x14ac:dyDescent="0.2">
      <c r="A37" s="47"/>
      <c r="B37" s="172" t="str">
        <f>Jul!B37</f>
        <v>Other (LT Disability)</v>
      </c>
      <c r="C37" s="58"/>
      <c r="D37" s="64">
        <f>Jul!D37</f>
        <v>0</v>
      </c>
      <c r="E37" s="156">
        <f>Jul!E37</f>
        <v>0</v>
      </c>
      <c r="F37" s="30">
        <v>0</v>
      </c>
      <c r="G37" s="64">
        <f>IF(E37=0,Jul!G37+F37,Jul!G37+F37)</f>
        <v>0</v>
      </c>
      <c r="H37" s="76">
        <f t="shared" si="1"/>
        <v>0</v>
      </c>
    </row>
    <row r="38" spans="1:8" x14ac:dyDescent="0.2">
      <c r="A38" s="47"/>
      <c r="B38" s="172"/>
      <c r="D38" s="85"/>
      <c r="E38" s="153"/>
      <c r="F38" s="2"/>
      <c r="G38" s="85"/>
      <c r="H38" s="79"/>
    </row>
    <row r="39" spans="1:8" x14ac:dyDescent="0.2">
      <c r="A39" s="49" t="s">
        <v>33</v>
      </c>
      <c r="B39" s="33"/>
      <c r="D39" s="85"/>
      <c r="E39" s="1"/>
      <c r="F39" s="2"/>
      <c r="G39" s="85"/>
      <c r="H39" s="79"/>
    </row>
    <row r="40" spans="1:8" x14ac:dyDescent="0.2">
      <c r="A40" s="47"/>
      <c r="B40" s="172" t="str">
        <f>Jul!B40</f>
        <v>Rent Occupancy</v>
      </c>
      <c r="D40" s="64">
        <f>Jul!D40</f>
        <v>0</v>
      </c>
      <c r="E40" s="156">
        <f>Jul!E40</f>
        <v>0</v>
      </c>
      <c r="F40" s="3"/>
      <c r="G40" s="64">
        <f>IF(E40=0,Jul!G40+F40,Jul!G40+F40)</f>
        <v>0</v>
      </c>
      <c r="H40" s="76">
        <f>IF(E40=0,D40-G40,E40-G40)</f>
        <v>0</v>
      </c>
    </row>
    <row r="41" spans="1:8" x14ac:dyDescent="0.2">
      <c r="A41" s="47"/>
      <c r="B41" s="172" t="str">
        <f>Jul!B41</f>
        <v>Telephone</v>
      </c>
      <c r="C41" s="6"/>
      <c r="D41" s="64">
        <f>Jul!D41</f>
        <v>0</v>
      </c>
      <c r="E41" s="156">
        <f>Jul!E41</f>
        <v>0</v>
      </c>
      <c r="F41" s="4">
        <v>0</v>
      </c>
      <c r="G41" s="64">
        <f>IF(E41=0,Jul!G41+F41,Jul!G41+F41)</f>
        <v>0</v>
      </c>
      <c r="H41" s="76">
        <f t="shared" ref="H41:H49" si="2">IF(E41=0,D41-G41,E41-G41)</f>
        <v>0</v>
      </c>
    </row>
    <row r="42" spans="1:8" x14ac:dyDescent="0.2">
      <c r="A42" s="47"/>
      <c r="B42" s="172" t="str">
        <f>Jul!B42</f>
        <v>Utilities</v>
      </c>
      <c r="C42" s="6"/>
      <c r="D42" s="64">
        <f>Jul!D42</f>
        <v>0</v>
      </c>
      <c r="E42" s="156">
        <f>Jul!E42</f>
        <v>0</v>
      </c>
      <c r="F42" s="4">
        <v>0</v>
      </c>
      <c r="G42" s="64">
        <f>IF(E42=0,Jul!G42+F42,Jul!G42+F42)</f>
        <v>0</v>
      </c>
      <c r="H42" s="76">
        <f t="shared" si="2"/>
        <v>0</v>
      </c>
    </row>
    <row r="43" spans="1:8" x14ac:dyDescent="0.2">
      <c r="A43" s="47"/>
      <c r="B43" s="172" t="str">
        <f>Jul!B43</f>
        <v>Maintenance and Repairs</v>
      </c>
      <c r="C43" s="58"/>
      <c r="D43" s="64">
        <f>Jul!D43</f>
        <v>0</v>
      </c>
      <c r="E43" s="156">
        <f>Jul!E43</f>
        <v>0</v>
      </c>
      <c r="F43" s="3">
        <v>0</v>
      </c>
      <c r="G43" s="64">
        <f>IF(E43=0,Jul!G43+F43,Jul!G43+F43)</f>
        <v>0</v>
      </c>
      <c r="H43" s="76">
        <f t="shared" si="2"/>
        <v>0</v>
      </c>
    </row>
    <row r="44" spans="1:8" x14ac:dyDescent="0.2">
      <c r="A44" s="47"/>
      <c r="B44" s="172" t="str">
        <f>Jul!B44</f>
        <v>Local Milege</v>
      </c>
      <c r="C44" s="58"/>
      <c r="D44" s="64">
        <f>Jul!D44</f>
        <v>0</v>
      </c>
      <c r="E44" s="156">
        <f>Jul!E44</f>
        <v>0</v>
      </c>
      <c r="F44" s="3">
        <v>0</v>
      </c>
      <c r="G44" s="64">
        <f>IF(E44=0,Jul!G44+F44,Jul!G44+F44)</f>
        <v>0</v>
      </c>
      <c r="H44" s="76">
        <f t="shared" si="2"/>
        <v>0</v>
      </c>
    </row>
    <row r="45" spans="1:8" x14ac:dyDescent="0.2">
      <c r="A45" s="47"/>
      <c r="B45" s="172" t="str">
        <f>Jul!B45</f>
        <v>Office Supplies</v>
      </c>
      <c r="C45" s="58"/>
      <c r="D45" s="64">
        <f>Jul!D45</f>
        <v>0</v>
      </c>
      <c r="E45" s="156">
        <f>Jul!E45</f>
        <v>0</v>
      </c>
      <c r="F45" s="3">
        <v>0</v>
      </c>
      <c r="G45" s="64">
        <f>IF(E45=0,Jul!G45+F45,Jul!G45+F45)</f>
        <v>0</v>
      </c>
      <c r="H45" s="76">
        <f t="shared" si="2"/>
        <v>0</v>
      </c>
    </row>
    <row r="46" spans="1:8" x14ac:dyDescent="0.2">
      <c r="A46" s="47"/>
      <c r="B46" s="172" t="str">
        <f>Jul!B46</f>
        <v>Insurance Property and General Liability</v>
      </c>
      <c r="C46" s="58"/>
      <c r="D46" s="64">
        <f>Jul!D46</f>
        <v>0</v>
      </c>
      <c r="E46" s="156">
        <f>Jul!E46</f>
        <v>0</v>
      </c>
      <c r="F46" s="3">
        <v>0</v>
      </c>
      <c r="G46" s="64">
        <f>IF(E46=0,Jul!G46+F46,Jul!G46+F46)</f>
        <v>0</v>
      </c>
      <c r="H46" s="76">
        <f t="shared" si="2"/>
        <v>0</v>
      </c>
    </row>
    <row r="47" spans="1:8" x14ac:dyDescent="0.2">
      <c r="A47" s="47"/>
      <c r="B47" s="172" t="str">
        <f>Jul!B47</f>
        <v xml:space="preserve">Printing and Advertising </v>
      </c>
      <c r="C47" s="58"/>
      <c r="D47" s="64">
        <f>Jul!D47</f>
        <v>0</v>
      </c>
      <c r="E47" s="156">
        <f>Jul!E47</f>
        <v>0</v>
      </c>
      <c r="F47" s="3">
        <v>0</v>
      </c>
      <c r="G47" s="64">
        <f>IF(E47=0,Jul!G47+F47,Jul!G47+F47)</f>
        <v>0</v>
      </c>
      <c r="H47" s="76">
        <f t="shared" si="2"/>
        <v>0</v>
      </c>
    </row>
    <row r="48" spans="1:8" x14ac:dyDescent="0.2">
      <c r="A48" s="47"/>
      <c r="B48" s="172" t="str">
        <f>Jul!B48</f>
        <v>Postage</v>
      </c>
      <c r="C48" s="58"/>
      <c r="D48" s="64">
        <f>Jul!D48</f>
        <v>0</v>
      </c>
      <c r="E48" s="156">
        <f>Jul!E48</f>
        <v>0</v>
      </c>
      <c r="F48" s="3">
        <v>0</v>
      </c>
      <c r="G48" s="64">
        <f>IF(E48=0,Jul!G48+F48,Jul!G48+F48)</f>
        <v>0</v>
      </c>
      <c r="H48" s="76">
        <f t="shared" si="2"/>
        <v>0</v>
      </c>
    </row>
    <row r="49" spans="1:8" x14ac:dyDescent="0.2">
      <c r="A49" s="47"/>
      <c r="B49" s="236" t="str">
        <f>Jul!B49</f>
        <v>Professional Fees-1099 reimbursements</v>
      </c>
      <c r="C49" s="237"/>
      <c r="D49" s="64">
        <f>Jul!D49</f>
        <v>0</v>
      </c>
      <c r="E49" s="156">
        <f>Jul!E49</f>
        <v>0</v>
      </c>
      <c r="F49" s="9">
        <v>0</v>
      </c>
      <c r="G49" s="64">
        <f>IF(E49=0,Jul!G49+F49,Jul!G49+F49)</f>
        <v>0</v>
      </c>
      <c r="H49" s="76">
        <f t="shared" si="2"/>
        <v>0</v>
      </c>
    </row>
    <row r="50" spans="1:8" x14ac:dyDescent="0.2">
      <c r="A50" s="47"/>
      <c r="D50" s="85"/>
      <c r="E50" s="153"/>
      <c r="F50" s="2"/>
      <c r="G50" s="85"/>
      <c r="H50" s="79"/>
    </row>
    <row r="51" spans="1:8" x14ac:dyDescent="0.2">
      <c r="A51" s="49" t="s">
        <v>56</v>
      </c>
      <c r="B51" s="33"/>
      <c r="D51" s="85"/>
      <c r="E51" s="1"/>
      <c r="F51" s="2"/>
      <c r="G51" s="85" t="s">
        <v>38</v>
      </c>
      <c r="H51" s="79"/>
    </row>
    <row r="52" spans="1:8" x14ac:dyDescent="0.2">
      <c r="A52" s="47"/>
      <c r="B52" s="172" t="str">
        <f>Jul!B52</f>
        <v>Client Rent</v>
      </c>
      <c r="D52" s="64">
        <f>Jul!D52</f>
        <v>0</v>
      </c>
      <c r="E52" s="156">
        <f>Jul!E52</f>
        <v>0</v>
      </c>
      <c r="F52" s="28">
        <v>0</v>
      </c>
      <c r="G52" s="64">
        <f>IF(E52=0,Jul!G52+F52,Jul!G52+F52)</f>
        <v>0</v>
      </c>
      <c r="H52" s="76">
        <f>IF(E52=0,D52-G52,E52-G52)</f>
        <v>0</v>
      </c>
    </row>
    <row r="53" spans="1:8" x14ac:dyDescent="0.2">
      <c r="A53" s="47"/>
      <c r="B53" s="172" t="str">
        <f>Jul!B53</f>
        <v>Client Food</v>
      </c>
      <c r="C53" s="6"/>
      <c r="D53" s="64">
        <f>Jul!D53</f>
        <v>0</v>
      </c>
      <c r="E53" s="156">
        <f>Jul!E53</f>
        <v>0</v>
      </c>
      <c r="F53" s="30">
        <v>0</v>
      </c>
      <c r="G53" s="64">
        <f>IF(E53=0,Jul!G53+F53,Jul!G53+F53)</f>
        <v>0</v>
      </c>
      <c r="H53" s="76">
        <f t="shared" ref="H53:H56" si="3">IF(E53=0,D53-G53,E53-G53)</f>
        <v>0</v>
      </c>
    </row>
    <row r="54" spans="1:8" x14ac:dyDescent="0.2">
      <c r="A54" s="47"/>
      <c r="B54" s="172" t="str">
        <f>Jul!B54</f>
        <v>Client Medical</v>
      </c>
      <c r="C54" s="6"/>
      <c r="D54" s="64">
        <f>Jul!D54</f>
        <v>0</v>
      </c>
      <c r="E54" s="156">
        <f>Jul!E54</f>
        <v>0</v>
      </c>
      <c r="F54" s="30">
        <v>0</v>
      </c>
      <c r="G54" s="64">
        <f>IF(E54=0,Jul!G54+F54,Jul!G54+F54)</f>
        <v>0</v>
      </c>
      <c r="H54" s="76">
        <f t="shared" si="3"/>
        <v>0</v>
      </c>
    </row>
    <row r="55" spans="1:8" x14ac:dyDescent="0.2">
      <c r="A55" s="49" t="s">
        <v>38</v>
      </c>
      <c r="B55" s="172" t="str">
        <f>Jul!B55</f>
        <v>Client Other</v>
      </c>
      <c r="C55" s="6"/>
      <c r="D55" s="64">
        <f>Jul!D55</f>
        <v>0</v>
      </c>
      <c r="E55" s="156">
        <f>Jul!E55</f>
        <v>0</v>
      </c>
      <c r="F55" s="30">
        <v>0</v>
      </c>
      <c r="G55" s="64">
        <f>IF(E55=0,Jul!G55+F55,Jul!G55+F55)</f>
        <v>0</v>
      </c>
      <c r="H55" s="76">
        <f t="shared" si="3"/>
        <v>0</v>
      </c>
    </row>
    <row r="56" spans="1:8" x14ac:dyDescent="0.2">
      <c r="A56" s="47"/>
      <c r="B56" s="172" t="str">
        <f>Jul!B56</f>
        <v>Client Other</v>
      </c>
      <c r="C56" s="6"/>
      <c r="D56" s="64">
        <f>Jul!D56</f>
        <v>0</v>
      </c>
      <c r="E56" s="156">
        <f>Jul!E56</f>
        <v>0</v>
      </c>
      <c r="F56" s="28">
        <v>0</v>
      </c>
      <c r="G56" s="64">
        <f>IF(E56=0,Jul!G56+F56,Jul!G56+F56)</f>
        <v>0</v>
      </c>
      <c r="H56" s="76">
        <f t="shared" si="3"/>
        <v>0</v>
      </c>
    </row>
    <row r="57" spans="1:8" x14ac:dyDescent="0.2">
      <c r="A57" s="47"/>
      <c r="D57" s="85"/>
      <c r="E57" s="155"/>
      <c r="F57" s="2"/>
      <c r="G57" s="2"/>
      <c r="H57" s="48"/>
    </row>
    <row r="58" spans="1:8" x14ac:dyDescent="0.2">
      <c r="A58" s="47"/>
      <c r="D58" s="85"/>
      <c r="E58" s="2"/>
      <c r="F58" s="2"/>
      <c r="G58" s="2" t="s">
        <v>38</v>
      </c>
      <c r="H58" s="48"/>
    </row>
    <row r="59" spans="1:8" x14ac:dyDescent="0.2">
      <c r="A59" s="49"/>
      <c r="B59" s="33" t="s">
        <v>40</v>
      </c>
      <c r="D59" s="64">
        <f>SUM(D22:D56)</f>
        <v>0</v>
      </c>
      <c r="E59" s="64">
        <f>SUM(E22:E56)</f>
        <v>0</v>
      </c>
      <c r="F59" s="64">
        <f>SUM(F22:F56)</f>
        <v>0</v>
      </c>
      <c r="G59" s="64">
        <f>SUM(G22:G56)</f>
        <v>0</v>
      </c>
      <c r="H59" s="65">
        <f>SUM(H22:H56)</f>
        <v>0</v>
      </c>
    </row>
    <row r="60" spans="1:8" ht="13.5" thickBot="1" x14ac:dyDescent="0.25">
      <c r="A60" s="59"/>
      <c r="B60" s="60"/>
      <c r="C60" s="60"/>
      <c r="D60" s="61"/>
      <c r="E60" s="154"/>
      <c r="F60" s="62"/>
      <c r="G60" s="61"/>
      <c r="H60" s="63"/>
    </row>
    <row r="61" spans="1:8" ht="14.25" thickTop="1" thickBot="1" x14ac:dyDescent="0.25">
      <c r="A61" s="34"/>
      <c r="B61" s="196" t="s">
        <v>101</v>
      </c>
      <c r="C61" s="196"/>
      <c r="D61" s="176"/>
      <c r="E61" s="207" t="s">
        <v>102</v>
      </c>
      <c r="F61" s="208"/>
      <c r="G61" s="208"/>
      <c r="H61" s="209"/>
    </row>
    <row r="62" spans="1:8" ht="13.5" thickTop="1" x14ac:dyDescent="0.2">
      <c r="A62" s="47"/>
      <c r="B62" s="210" t="s">
        <v>42</v>
      </c>
      <c r="C62" s="210"/>
      <c r="D62" s="211"/>
      <c r="E62" s="212" t="s">
        <v>103</v>
      </c>
      <c r="F62" s="213"/>
      <c r="G62" s="26" t="s">
        <v>103</v>
      </c>
      <c r="H62" s="16"/>
    </row>
    <row r="63" spans="1:8" x14ac:dyDescent="0.2">
      <c r="A63" s="47"/>
      <c r="B63" s="214" t="s">
        <v>107</v>
      </c>
      <c r="C63" s="214"/>
      <c r="D63" s="215"/>
      <c r="E63" s="216" t="s">
        <v>104</v>
      </c>
      <c r="F63" s="217"/>
      <c r="G63" s="218" t="s">
        <v>104</v>
      </c>
      <c r="H63" s="219"/>
    </row>
    <row r="64" spans="1:8"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177"/>
      <c r="B67" s="228" t="s">
        <v>50</v>
      </c>
      <c r="C67" s="228"/>
      <c r="D67" s="229"/>
      <c r="E67" s="232" t="s">
        <v>50</v>
      </c>
      <c r="F67" s="233"/>
      <c r="G67" s="224" t="s">
        <v>50</v>
      </c>
      <c r="H67" s="225"/>
    </row>
    <row r="68" spans="1:8" ht="13.5" thickTop="1" x14ac:dyDescent="0.2">
      <c r="A68" s="7" t="s">
        <v>51</v>
      </c>
    </row>
  </sheetData>
  <mergeCells count="29">
    <mergeCell ref="A18:C18"/>
    <mergeCell ref="B49:C49"/>
    <mergeCell ref="A1:H1"/>
    <mergeCell ref="A2:H2"/>
    <mergeCell ref="A3:H3"/>
    <mergeCell ref="A12:C12"/>
    <mergeCell ref="G9:H9"/>
    <mergeCell ref="C9:D9"/>
    <mergeCell ref="C5:H5"/>
    <mergeCell ref="C7:H7"/>
    <mergeCell ref="G64:H64"/>
    <mergeCell ref="G65:H65"/>
    <mergeCell ref="B61:C61"/>
    <mergeCell ref="E61:H61"/>
    <mergeCell ref="B62:D62"/>
    <mergeCell ref="E62:F62"/>
    <mergeCell ref="B63:D63"/>
    <mergeCell ref="E63:F63"/>
    <mergeCell ref="G63:H63"/>
    <mergeCell ref="B64:D64"/>
    <mergeCell ref="E64:F64"/>
    <mergeCell ref="B65:D65"/>
    <mergeCell ref="E65:F65"/>
    <mergeCell ref="B66:D66"/>
    <mergeCell ref="E66:F66"/>
    <mergeCell ref="B67:D67"/>
    <mergeCell ref="E67:F67"/>
    <mergeCell ref="G66:H66"/>
    <mergeCell ref="G67:H67"/>
  </mergeCells>
  <phoneticPr fontId="0" type="noConversion"/>
  <pageMargins left="0.5" right="0.5" top="0.25" bottom="0.5" header="0.5" footer="0.5"/>
  <pageSetup scale="95"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8"/>
  <sheetViews>
    <sheetView topLeftCell="A16" zoomScaleNormal="100" workbookViewId="0">
      <selection activeCell="G9" sqref="G9:H9"/>
    </sheetView>
  </sheetViews>
  <sheetFormatPr defaultColWidth="9.140625" defaultRowHeight="12.75" x14ac:dyDescent="0.2"/>
  <cols>
    <col min="1" max="1" width="2.7109375" style="7" customWidth="1"/>
    <col min="2" max="2" width="15.7109375" style="7" customWidth="1"/>
    <col min="3" max="3" width="18.140625" style="7" customWidth="1"/>
    <col min="4" max="6" width="15.7109375" style="7" customWidth="1"/>
    <col min="7" max="7" width="17.140625" style="7" customWidth="1"/>
    <col min="8" max="8" width="19.28515625" style="7" customWidth="1"/>
    <col min="9" max="16384" width="9.140625" style="7"/>
  </cols>
  <sheetData>
    <row r="1" spans="1:12" x14ac:dyDescent="0.2">
      <c r="A1" s="201" t="s">
        <v>106</v>
      </c>
      <c r="B1" s="201"/>
      <c r="C1" s="201"/>
      <c r="D1" s="201"/>
      <c r="E1" s="201"/>
      <c r="F1" s="201"/>
      <c r="G1" s="201"/>
      <c r="H1" s="201"/>
    </row>
    <row r="2" spans="1:12" x14ac:dyDescent="0.2">
      <c r="A2" s="201" t="s">
        <v>52</v>
      </c>
      <c r="B2" s="201"/>
      <c r="C2" s="201"/>
      <c r="D2" s="201"/>
      <c r="E2" s="201"/>
      <c r="F2" s="201"/>
      <c r="G2" s="201"/>
      <c r="H2" s="201"/>
    </row>
    <row r="3" spans="1:12" x14ac:dyDescent="0.2">
      <c r="A3" s="201" t="str">
        <f>Startup!A3</f>
        <v>Fiscal Year 2025/2026</v>
      </c>
      <c r="B3" s="201"/>
      <c r="C3" s="201"/>
      <c r="D3" s="201"/>
      <c r="E3" s="201"/>
      <c r="F3" s="201"/>
      <c r="G3" s="201"/>
      <c r="H3" s="201"/>
    </row>
    <row r="5" spans="1:12" x14ac:dyDescent="0.2">
      <c r="B5" s="32" t="s">
        <v>2</v>
      </c>
      <c r="C5" s="238"/>
      <c r="D5" s="238"/>
      <c r="E5" s="238"/>
      <c r="F5" s="238"/>
      <c r="G5" s="238"/>
      <c r="H5" s="238"/>
    </row>
    <row r="6" spans="1:12" x14ac:dyDescent="0.2">
      <c r="B6" s="33"/>
      <c r="C6" s="83"/>
      <c r="D6" s="83"/>
      <c r="E6" s="83"/>
      <c r="F6" s="83"/>
      <c r="G6" s="83"/>
    </row>
    <row r="7" spans="1:12" x14ac:dyDescent="0.2">
      <c r="B7" s="32" t="s">
        <v>3</v>
      </c>
      <c r="C7" s="238"/>
      <c r="D7" s="238"/>
      <c r="E7" s="238"/>
      <c r="F7" s="238"/>
      <c r="G7" s="238"/>
      <c r="H7" s="238"/>
    </row>
    <row r="9" spans="1:12" x14ac:dyDescent="0.2">
      <c r="B9" s="32" t="s">
        <v>4</v>
      </c>
      <c r="C9" s="202">
        <v>46266</v>
      </c>
      <c r="D9" s="202"/>
      <c r="E9" s="150"/>
      <c r="F9" s="32" t="s">
        <v>6</v>
      </c>
      <c r="G9" s="202">
        <v>46295</v>
      </c>
      <c r="H9" s="202"/>
    </row>
    <row r="10" spans="1:12" ht="13.5" thickBot="1" x14ac:dyDescent="0.25"/>
    <row r="11" spans="1:12" ht="13.5" thickTop="1" x14ac:dyDescent="0.2">
      <c r="A11" s="34"/>
      <c r="B11" s="35"/>
      <c r="C11" s="35"/>
      <c r="D11" s="36"/>
      <c r="E11" s="37" t="s">
        <v>7</v>
      </c>
      <c r="F11" s="37" t="s">
        <v>53</v>
      </c>
      <c r="G11" s="37" t="s">
        <v>9</v>
      </c>
      <c r="H11" s="38"/>
    </row>
    <row r="12" spans="1:12" x14ac:dyDescent="0.2">
      <c r="A12" s="203" t="s">
        <v>54</v>
      </c>
      <c r="B12" s="201"/>
      <c r="C12" s="204"/>
      <c r="D12" s="39" t="s">
        <v>11</v>
      </c>
      <c r="E12" s="39" t="s">
        <v>11</v>
      </c>
      <c r="F12" s="40" t="s">
        <v>13</v>
      </c>
      <c r="G12" s="39" t="s">
        <v>13</v>
      </c>
      <c r="H12" s="41" t="s">
        <v>14</v>
      </c>
      <c r="J12" s="203" t="s">
        <v>38</v>
      </c>
      <c r="K12" s="201"/>
      <c r="L12" s="204"/>
    </row>
    <row r="13" spans="1:12" x14ac:dyDescent="0.2">
      <c r="A13" s="42"/>
      <c r="B13" s="43"/>
      <c r="C13" s="43"/>
      <c r="D13" s="44" t="s">
        <v>15</v>
      </c>
      <c r="E13" s="44" t="s">
        <v>15</v>
      </c>
      <c r="F13" s="45" t="s">
        <v>55</v>
      </c>
      <c r="G13" s="44" t="s">
        <v>17</v>
      </c>
      <c r="H13" s="46" t="s">
        <v>18</v>
      </c>
    </row>
    <row r="14" spans="1:12" x14ac:dyDescent="0.2">
      <c r="A14" s="47"/>
      <c r="D14" s="1"/>
      <c r="E14" s="151"/>
      <c r="F14" s="2"/>
      <c r="G14" s="1"/>
      <c r="H14" s="48"/>
    </row>
    <row r="15" spans="1:12" x14ac:dyDescent="0.2">
      <c r="A15" s="49" t="str">
        <f>Startup!A15</f>
        <v>Public Service Grant Funds Received</v>
      </c>
      <c r="B15" s="33"/>
      <c r="D15" s="64">
        <f>D59</f>
        <v>0</v>
      </c>
      <c r="E15" s="64">
        <f>E59</f>
        <v>0</v>
      </c>
      <c r="F15" s="29">
        <f>F59</f>
        <v>0</v>
      </c>
      <c r="G15" s="77">
        <f>Aug!G15+Sep!F15</f>
        <v>0</v>
      </c>
      <c r="H15" s="66">
        <f>+D15-G15</f>
        <v>0</v>
      </c>
    </row>
    <row r="16" spans="1:12" ht="13.5" thickBot="1" x14ac:dyDescent="0.25">
      <c r="A16" s="50"/>
      <c r="B16" s="51"/>
      <c r="C16" s="51"/>
      <c r="D16" s="67"/>
      <c r="E16" s="52"/>
      <c r="F16" s="53"/>
      <c r="G16" s="67"/>
      <c r="H16" s="68"/>
    </row>
    <row r="17" spans="1:8" ht="13.5" thickTop="1" x14ac:dyDescent="0.2">
      <c r="A17" s="47"/>
      <c r="D17" s="75"/>
      <c r="E17" s="55" t="s">
        <v>7</v>
      </c>
      <c r="F17" s="80" t="s">
        <v>53</v>
      </c>
      <c r="G17" s="69" t="s">
        <v>9</v>
      </c>
      <c r="H17" s="70"/>
    </row>
    <row r="18" spans="1:8" x14ac:dyDescent="0.2">
      <c r="A18" s="203" t="s">
        <v>20</v>
      </c>
      <c r="B18" s="201"/>
      <c r="C18" s="204"/>
      <c r="D18" s="71" t="s">
        <v>11</v>
      </c>
      <c r="E18" s="55" t="s">
        <v>11</v>
      </c>
      <c r="F18" s="81" t="s">
        <v>21</v>
      </c>
      <c r="G18" s="71" t="s">
        <v>21</v>
      </c>
      <c r="H18" s="72" t="s">
        <v>14</v>
      </c>
    </row>
    <row r="19" spans="1:8" x14ac:dyDescent="0.2">
      <c r="A19" s="42"/>
      <c r="B19" s="43"/>
      <c r="C19" s="43"/>
      <c r="D19" s="73" t="s">
        <v>15</v>
      </c>
      <c r="E19" s="56" t="s">
        <v>15</v>
      </c>
      <c r="F19" s="82" t="s">
        <v>55</v>
      </c>
      <c r="G19" s="73" t="s">
        <v>17</v>
      </c>
      <c r="H19" s="74" t="s">
        <v>18</v>
      </c>
    </row>
    <row r="20" spans="1:8" x14ac:dyDescent="0.2">
      <c r="A20" s="47"/>
      <c r="D20" s="75"/>
      <c r="E20" s="152"/>
      <c r="F20" s="57"/>
      <c r="G20" s="75"/>
      <c r="H20" s="70"/>
    </row>
    <row r="21" spans="1:8" x14ac:dyDescent="0.2">
      <c r="A21" s="49" t="s">
        <v>22</v>
      </c>
      <c r="B21" s="33"/>
      <c r="D21" s="75"/>
      <c r="E21" s="54"/>
      <c r="F21" s="57"/>
      <c r="G21" s="75"/>
      <c r="H21" s="70"/>
    </row>
    <row r="22" spans="1:8" x14ac:dyDescent="0.2">
      <c r="A22" s="47"/>
      <c r="B22" s="172" t="str">
        <f>Aug!B22</f>
        <v>Salaries/Wages (1200)</v>
      </c>
      <c r="C22" s="58"/>
      <c r="D22" s="64">
        <f>Aug!D22</f>
        <v>0</v>
      </c>
      <c r="E22" s="156">
        <f>Aug!E22</f>
        <v>0</v>
      </c>
      <c r="F22" s="8">
        <v>0</v>
      </c>
      <c r="G22" s="64">
        <f>IF(E22=0,Aug!G22+F22,Aug!G22+F22)</f>
        <v>0</v>
      </c>
      <c r="H22" s="76">
        <f>IF(E22=0,D22-G22,E22-G22)</f>
        <v>0</v>
      </c>
    </row>
    <row r="23" spans="1:8" x14ac:dyDescent="0.2">
      <c r="A23" s="47"/>
      <c r="B23" s="172" t="str">
        <f>Aug!B23</f>
        <v>Salaries/Wages (1200)</v>
      </c>
      <c r="C23" s="6"/>
      <c r="D23" s="64">
        <f>Aug!D23</f>
        <v>0</v>
      </c>
      <c r="E23" s="156">
        <f>Aug!E23</f>
        <v>0</v>
      </c>
      <c r="F23" s="8"/>
      <c r="G23" s="64">
        <f>IF(E23=0,Aug!G23+F23,Aug!G23+F23)</f>
        <v>0</v>
      </c>
      <c r="H23" s="76">
        <f t="shared" ref="H23:H27" si="0">IF(E23=0,D23-G23,E23-G23)</f>
        <v>0</v>
      </c>
    </row>
    <row r="24" spans="1:8" x14ac:dyDescent="0.2">
      <c r="A24" s="47"/>
      <c r="B24" s="172" t="str">
        <f>Aug!B24</f>
        <v>Salaries/Wages (1200)</v>
      </c>
      <c r="C24" s="5"/>
      <c r="D24" s="64">
        <f>Aug!D24</f>
        <v>0</v>
      </c>
      <c r="E24" s="156">
        <f>Aug!E24</f>
        <v>0</v>
      </c>
      <c r="F24" s="9"/>
      <c r="G24" s="64">
        <f>IF(E24=0,Aug!G24+F24,Aug!G24+F24)</f>
        <v>0</v>
      </c>
      <c r="H24" s="76">
        <f t="shared" si="0"/>
        <v>0</v>
      </c>
    </row>
    <row r="25" spans="1:8" x14ac:dyDescent="0.2">
      <c r="A25" s="47"/>
      <c r="B25" s="172" t="str">
        <f>Aug!B25</f>
        <v>Salaries/Wages (1200)</v>
      </c>
      <c r="C25" s="5"/>
      <c r="D25" s="64">
        <f>Aug!D25</f>
        <v>0</v>
      </c>
      <c r="E25" s="156">
        <f>Aug!E25</f>
        <v>0</v>
      </c>
      <c r="F25" s="4"/>
      <c r="G25" s="64">
        <f>IF(E25=0,Aug!G25+F25,Aug!G25+F25)</f>
        <v>0</v>
      </c>
      <c r="H25" s="76">
        <f t="shared" si="0"/>
        <v>0</v>
      </c>
    </row>
    <row r="26" spans="1:8" x14ac:dyDescent="0.2">
      <c r="A26" s="47"/>
      <c r="B26" s="172" t="str">
        <f>Aug!B26</f>
        <v>Salaries/Wages (1200)</v>
      </c>
      <c r="C26" s="5"/>
      <c r="D26" s="64">
        <f>Aug!D26</f>
        <v>0</v>
      </c>
      <c r="E26" s="156">
        <f>Aug!E26</f>
        <v>0</v>
      </c>
      <c r="F26" s="4"/>
      <c r="G26" s="64">
        <f>IF(E26=0,Aug!G26+F26,Aug!G26+F26)</f>
        <v>0</v>
      </c>
      <c r="H26" s="76">
        <f t="shared" si="0"/>
        <v>0</v>
      </c>
    </row>
    <row r="27" spans="1:8" x14ac:dyDescent="0.2">
      <c r="A27" s="47"/>
      <c r="B27" s="172" t="str">
        <f>Aug!B27</f>
        <v>Salaries/Wages (1200)</v>
      </c>
      <c r="C27" s="5"/>
      <c r="D27" s="64">
        <f>Aug!D27</f>
        <v>0</v>
      </c>
      <c r="E27" s="156">
        <f>Aug!E27</f>
        <v>0</v>
      </c>
      <c r="F27" s="9">
        <v>0</v>
      </c>
      <c r="G27" s="64">
        <f>IF(E27=0,Aug!G27+F27,Aug!G27+F27)</f>
        <v>0</v>
      </c>
      <c r="H27" s="76">
        <f t="shared" si="0"/>
        <v>0</v>
      </c>
    </row>
    <row r="28" spans="1:8" x14ac:dyDescent="0.2">
      <c r="A28" s="47"/>
      <c r="D28" s="85"/>
      <c r="E28" s="153"/>
      <c r="F28" s="2"/>
      <c r="G28" s="85"/>
      <c r="H28" s="79"/>
    </row>
    <row r="29" spans="1:8" x14ac:dyDescent="0.2">
      <c r="A29" s="49" t="s">
        <v>24</v>
      </c>
      <c r="B29" s="33"/>
      <c r="D29" s="85"/>
      <c r="E29" s="1"/>
      <c r="F29" s="2"/>
      <c r="G29" s="85"/>
      <c r="H29" s="79"/>
    </row>
    <row r="30" spans="1:8" x14ac:dyDescent="0.2">
      <c r="A30" s="49"/>
      <c r="B30" s="172" t="str">
        <f>Aug!B30</f>
        <v>FICA and Med Tax (2101)</v>
      </c>
      <c r="C30" s="31"/>
      <c r="D30" s="64">
        <f>Aug!D30</f>
        <v>0</v>
      </c>
      <c r="E30" s="156">
        <f>Aug!E30</f>
        <v>0</v>
      </c>
      <c r="F30" s="8">
        <v>0</v>
      </c>
      <c r="G30" s="64">
        <f>IF(E30=0,Aug!G30+F30,Aug!G30+F30)</f>
        <v>0</v>
      </c>
      <c r="H30" s="76">
        <f>IF(E30=0,D30-G30,E30-G30)</f>
        <v>0</v>
      </c>
    </row>
    <row r="31" spans="1:8" x14ac:dyDescent="0.2">
      <c r="A31" s="47"/>
      <c r="B31" s="172" t="str">
        <f>Aug!B31</f>
        <v>Health Insurance (2304)</v>
      </c>
      <c r="D31" s="64">
        <f>Aug!D31</f>
        <v>0</v>
      </c>
      <c r="E31" s="156">
        <f>Aug!E31</f>
        <v>0</v>
      </c>
      <c r="F31" s="4"/>
      <c r="G31" s="64">
        <f>IF(E31=0,Aug!G31+F31,Aug!G31+F31)</f>
        <v>0</v>
      </c>
      <c r="H31" s="76">
        <f t="shared" ref="H31:H37" si="1">IF(E31=0,D31-G31,E31-G31)</f>
        <v>0</v>
      </c>
    </row>
    <row r="32" spans="1:8" x14ac:dyDescent="0.2">
      <c r="A32" s="47"/>
      <c r="B32" s="172" t="str">
        <f>Aug!B32</f>
        <v>Retirement</v>
      </c>
      <c r="C32" s="6"/>
      <c r="D32" s="64">
        <f>Aug!D32</f>
        <v>0</v>
      </c>
      <c r="E32" s="156">
        <f>Aug!E32</f>
        <v>0</v>
      </c>
      <c r="F32" s="4"/>
      <c r="G32" s="64">
        <f>IF(E32=0,Aug!G32+F32,Aug!G32+F32)</f>
        <v>0</v>
      </c>
      <c r="H32" s="76">
        <f t="shared" si="1"/>
        <v>0</v>
      </c>
    </row>
    <row r="33" spans="1:8" x14ac:dyDescent="0.2">
      <c r="A33" s="47"/>
      <c r="B33" s="172" t="str">
        <f>Aug!B33</f>
        <v>Dental</v>
      </c>
      <c r="C33" s="6"/>
      <c r="D33" s="64">
        <f>Aug!D33</f>
        <v>0</v>
      </c>
      <c r="E33" s="156">
        <f>Aug!E33</f>
        <v>0</v>
      </c>
      <c r="F33" s="4"/>
      <c r="G33" s="64">
        <f>IF(E33=0,Aug!G33+F33,Aug!G33+F33)</f>
        <v>0</v>
      </c>
      <c r="H33" s="76">
        <f t="shared" si="1"/>
        <v>0</v>
      </c>
    </row>
    <row r="34" spans="1:8" x14ac:dyDescent="0.2">
      <c r="A34" s="47"/>
      <c r="B34" s="172" t="str">
        <f>Aug!B34</f>
        <v>Life Insurance</v>
      </c>
      <c r="C34" s="6"/>
      <c r="D34" s="64">
        <f>Aug!D34</f>
        <v>0</v>
      </c>
      <c r="E34" s="156">
        <f>Aug!E34</f>
        <v>0</v>
      </c>
      <c r="F34" s="4"/>
      <c r="G34" s="64">
        <f>IF(E34=0,Aug!G34+F34,Aug!G34+F34)</f>
        <v>0</v>
      </c>
      <c r="H34" s="76">
        <f t="shared" si="1"/>
        <v>0</v>
      </c>
    </row>
    <row r="35" spans="1:8" x14ac:dyDescent="0.2">
      <c r="A35" s="47"/>
      <c r="B35" s="172" t="str">
        <f>Aug!B35</f>
        <v>Worker's Compensation</v>
      </c>
      <c r="C35" s="6"/>
      <c r="D35" s="64">
        <f>Aug!D35</f>
        <v>0</v>
      </c>
      <c r="E35" s="156">
        <f>Aug!E35</f>
        <v>0</v>
      </c>
      <c r="F35" s="4"/>
      <c r="G35" s="64">
        <f>IF(E35=0,Aug!G35+F35,Aug!G35+F35)</f>
        <v>0</v>
      </c>
      <c r="H35" s="76">
        <f t="shared" si="1"/>
        <v>0</v>
      </c>
    </row>
    <row r="36" spans="1:8" x14ac:dyDescent="0.2">
      <c r="A36" s="47"/>
      <c r="B36" s="172" t="str">
        <f>Aug!B36</f>
        <v>Unemployment</v>
      </c>
      <c r="C36" s="6"/>
      <c r="D36" s="64">
        <f>Aug!D36</f>
        <v>0</v>
      </c>
      <c r="E36" s="156">
        <f>Aug!E36</f>
        <v>0</v>
      </c>
      <c r="F36" s="4"/>
      <c r="G36" s="64">
        <f>IF(E36=0,Aug!G36+F36,Aug!G36+F36)</f>
        <v>0</v>
      </c>
      <c r="H36" s="76">
        <f t="shared" si="1"/>
        <v>0</v>
      </c>
    </row>
    <row r="37" spans="1:8" x14ac:dyDescent="0.2">
      <c r="A37" s="47"/>
      <c r="B37" s="172" t="str">
        <f>Aug!B37</f>
        <v>Other (LT Disability)</v>
      </c>
      <c r="C37" s="58"/>
      <c r="D37" s="64">
        <f>Aug!D37</f>
        <v>0</v>
      </c>
      <c r="E37" s="156">
        <f>Aug!E37</f>
        <v>0</v>
      </c>
      <c r="F37" s="30">
        <v>0</v>
      </c>
      <c r="G37" s="64">
        <f>IF(E37=0,Aug!G37+F37,Aug!G37+F37)</f>
        <v>0</v>
      </c>
      <c r="H37" s="76">
        <f t="shared" si="1"/>
        <v>0</v>
      </c>
    </row>
    <row r="38" spans="1:8" x14ac:dyDescent="0.2">
      <c r="A38" s="47"/>
      <c r="D38" s="85"/>
      <c r="E38" s="153"/>
      <c r="F38" s="2"/>
      <c r="G38" s="85"/>
      <c r="H38" s="79"/>
    </row>
    <row r="39" spans="1:8" x14ac:dyDescent="0.2">
      <c r="A39" s="49" t="s">
        <v>33</v>
      </c>
      <c r="B39" s="33"/>
      <c r="D39" s="85"/>
      <c r="E39" s="1"/>
      <c r="F39" s="2"/>
      <c r="G39" s="85"/>
      <c r="H39" s="79"/>
    </row>
    <row r="40" spans="1:8" x14ac:dyDescent="0.2">
      <c r="A40" s="47"/>
      <c r="B40" s="172" t="str">
        <f>Aug!B40</f>
        <v>Rent Occupancy</v>
      </c>
      <c r="D40" s="64">
        <f>Aug!D40</f>
        <v>0</v>
      </c>
      <c r="E40" s="156">
        <f>Aug!E40</f>
        <v>0</v>
      </c>
      <c r="F40" s="3"/>
      <c r="G40" s="64">
        <f>IF(E40=0,Aug!G40+F40,Aug!G40+F40)</f>
        <v>0</v>
      </c>
      <c r="H40" s="76">
        <f>IF(E40=0,D40-G40,E40-G40)</f>
        <v>0</v>
      </c>
    </row>
    <row r="41" spans="1:8" x14ac:dyDescent="0.2">
      <c r="A41" s="47"/>
      <c r="B41" s="172" t="str">
        <f>Aug!B41</f>
        <v>Telephone</v>
      </c>
      <c r="C41" s="6"/>
      <c r="D41" s="64">
        <f>Aug!D41</f>
        <v>0</v>
      </c>
      <c r="E41" s="156">
        <f>Aug!E41</f>
        <v>0</v>
      </c>
      <c r="F41" s="4">
        <v>0</v>
      </c>
      <c r="G41" s="64">
        <f>IF(E41=0,Aug!G41+F41,Aug!G41+F41)</f>
        <v>0</v>
      </c>
      <c r="H41" s="76">
        <f t="shared" ref="H41:H49" si="2">IF(E41=0,D41-G41,E41-G41)</f>
        <v>0</v>
      </c>
    </row>
    <row r="42" spans="1:8" x14ac:dyDescent="0.2">
      <c r="A42" s="47"/>
      <c r="B42" s="172" t="str">
        <f>Aug!B42</f>
        <v>Utilities</v>
      </c>
      <c r="C42" s="6"/>
      <c r="D42" s="64">
        <f>Aug!D42</f>
        <v>0</v>
      </c>
      <c r="E42" s="156">
        <f>Aug!E42</f>
        <v>0</v>
      </c>
      <c r="F42" s="4">
        <v>0</v>
      </c>
      <c r="G42" s="64">
        <f>IF(E42=0,Aug!G42+F42,Aug!G42+F42)</f>
        <v>0</v>
      </c>
      <c r="H42" s="76">
        <f t="shared" si="2"/>
        <v>0</v>
      </c>
    </row>
    <row r="43" spans="1:8" x14ac:dyDescent="0.2">
      <c r="A43" s="47"/>
      <c r="B43" s="172" t="str">
        <f>Aug!B43</f>
        <v>Maintenance and Repairs</v>
      </c>
      <c r="C43" s="58"/>
      <c r="D43" s="64">
        <f>Aug!D43</f>
        <v>0</v>
      </c>
      <c r="E43" s="156">
        <f>Aug!E43</f>
        <v>0</v>
      </c>
      <c r="F43" s="3">
        <v>0</v>
      </c>
      <c r="G43" s="64">
        <f>IF(E43=0,Aug!G43+F43,Aug!G43+F43)</f>
        <v>0</v>
      </c>
      <c r="H43" s="76">
        <f t="shared" si="2"/>
        <v>0</v>
      </c>
    </row>
    <row r="44" spans="1:8" x14ac:dyDescent="0.2">
      <c r="A44" s="47"/>
      <c r="B44" s="172" t="str">
        <f>Aug!B44</f>
        <v>Local Milege</v>
      </c>
      <c r="C44" s="58"/>
      <c r="D44" s="64">
        <f>Aug!D44</f>
        <v>0</v>
      </c>
      <c r="E44" s="156">
        <f>Aug!E44</f>
        <v>0</v>
      </c>
      <c r="F44" s="3">
        <v>0</v>
      </c>
      <c r="G44" s="64">
        <f>IF(E44=0,Aug!G44+F44,Aug!G44+F44)</f>
        <v>0</v>
      </c>
      <c r="H44" s="76">
        <f t="shared" si="2"/>
        <v>0</v>
      </c>
    </row>
    <row r="45" spans="1:8" x14ac:dyDescent="0.2">
      <c r="A45" s="47"/>
      <c r="B45" s="172" t="str">
        <f>Aug!B45</f>
        <v>Office Supplies</v>
      </c>
      <c r="C45" s="58"/>
      <c r="D45" s="64">
        <f>Aug!D45</f>
        <v>0</v>
      </c>
      <c r="E45" s="156">
        <f>Aug!E45</f>
        <v>0</v>
      </c>
      <c r="F45" s="3">
        <v>0</v>
      </c>
      <c r="G45" s="64">
        <f>IF(E45=0,Aug!G45+F45,Aug!G45+F45)</f>
        <v>0</v>
      </c>
      <c r="H45" s="76">
        <f t="shared" si="2"/>
        <v>0</v>
      </c>
    </row>
    <row r="46" spans="1:8" x14ac:dyDescent="0.2">
      <c r="A46" s="47"/>
      <c r="B46" s="172" t="str">
        <f>Aug!B46</f>
        <v>Insurance Property and General Liability</v>
      </c>
      <c r="C46" s="58"/>
      <c r="D46" s="64">
        <f>Aug!D46</f>
        <v>0</v>
      </c>
      <c r="E46" s="156">
        <f>Aug!E46</f>
        <v>0</v>
      </c>
      <c r="F46" s="3">
        <v>0</v>
      </c>
      <c r="G46" s="64">
        <f>IF(E46=0,Aug!G46+F46,Aug!G46+F46)</f>
        <v>0</v>
      </c>
      <c r="H46" s="76">
        <f t="shared" si="2"/>
        <v>0</v>
      </c>
    </row>
    <row r="47" spans="1:8" x14ac:dyDescent="0.2">
      <c r="A47" s="47"/>
      <c r="B47" s="172" t="str">
        <f>Aug!B47</f>
        <v xml:space="preserve">Printing and Advertising </v>
      </c>
      <c r="C47" s="58"/>
      <c r="D47" s="64">
        <f>Aug!D47</f>
        <v>0</v>
      </c>
      <c r="E47" s="156">
        <f>Aug!E47</f>
        <v>0</v>
      </c>
      <c r="F47" s="3">
        <v>0</v>
      </c>
      <c r="G47" s="64">
        <f>IF(E47=0,Aug!G47+F47,Aug!G47+F47)</f>
        <v>0</v>
      </c>
      <c r="H47" s="76">
        <f t="shared" si="2"/>
        <v>0</v>
      </c>
    </row>
    <row r="48" spans="1:8" x14ac:dyDescent="0.2">
      <c r="A48" s="47"/>
      <c r="B48" s="172" t="str">
        <f>Aug!B48</f>
        <v>Postage</v>
      </c>
      <c r="C48" s="58"/>
      <c r="D48" s="64">
        <f>Aug!D48</f>
        <v>0</v>
      </c>
      <c r="E48" s="156">
        <f>Aug!E48</f>
        <v>0</v>
      </c>
      <c r="F48" s="3">
        <v>0</v>
      </c>
      <c r="G48" s="64">
        <f>IF(E48=0,Aug!G48+F48,Aug!G48+F48)</f>
        <v>0</v>
      </c>
      <c r="H48" s="76">
        <f t="shared" si="2"/>
        <v>0</v>
      </c>
    </row>
    <row r="49" spans="1:8" x14ac:dyDescent="0.2">
      <c r="A49" s="47"/>
      <c r="B49" s="236" t="str">
        <f>Aug!B49</f>
        <v>Professional Fees-1099 reimbursements</v>
      </c>
      <c r="C49" s="237"/>
      <c r="D49" s="64">
        <f>Aug!D49</f>
        <v>0</v>
      </c>
      <c r="E49" s="156">
        <f>Aug!E49</f>
        <v>0</v>
      </c>
      <c r="F49" s="9">
        <v>0</v>
      </c>
      <c r="G49" s="64">
        <f>IF(E49=0,Aug!G49+F49,Aug!G49+F49)</f>
        <v>0</v>
      </c>
      <c r="H49" s="76">
        <f t="shared" si="2"/>
        <v>0</v>
      </c>
    </row>
    <row r="50" spans="1:8" x14ac:dyDescent="0.2">
      <c r="A50" s="47"/>
      <c r="D50" s="85"/>
      <c r="E50" s="153"/>
      <c r="F50" s="2"/>
      <c r="G50" s="85"/>
      <c r="H50" s="79"/>
    </row>
    <row r="51" spans="1:8" x14ac:dyDescent="0.2">
      <c r="A51" s="49" t="s">
        <v>56</v>
      </c>
      <c r="B51" s="33"/>
      <c r="D51" s="85"/>
      <c r="E51" s="1"/>
      <c r="F51" s="2"/>
      <c r="G51" s="85" t="s">
        <v>38</v>
      </c>
      <c r="H51" s="79"/>
    </row>
    <row r="52" spans="1:8" x14ac:dyDescent="0.2">
      <c r="A52" s="47"/>
      <c r="B52" s="172" t="str">
        <f>Aug!B52</f>
        <v>Client Rent</v>
      </c>
      <c r="D52" s="64">
        <f>Aug!D52</f>
        <v>0</v>
      </c>
      <c r="E52" s="156">
        <f>Aug!E52</f>
        <v>0</v>
      </c>
      <c r="F52" s="28">
        <v>0</v>
      </c>
      <c r="G52" s="64">
        <f>IF(E52=0,Aug!G52+F52,Aug!G52+F52)</f>
        <v>0</v>
      </c>
      <c r="H52" s="76">
        <f>IF(E52=0,D52-G52,E52-G52)</f>
        <v>0</v>
      </c>
    </row>
    <row r="53" spans="1:8" x14ac:dyDescent="0.2">
      <c r="A53" s="47"/>
      <c r="B53" s="172" t="str">
        <f>Aug!B53</f>
        <v>Client Food</v>
      </c>
      <c r="C53" s="6"/>
      <c r="D53" s="64">
        <f>Aug!D53</f>
        <v>0</v>
      </c>
      <c r="E53" s="156">
        <f>Aug!E53</f>
        <v>0</v>
      </c>
      <c r="F53" s="30">
        <v>0</v>
      </c>
      <c r="G53" s="64">
        <f>IF(E53=0,Aug!G53+F53,Aug!G53+F53)</f>
        <v>0</v>
      </c>
      <c r="H53" s="76">
        <f t="shared" ref="H53:H56" si="3">IF(E53=0,D53-G53,E53-G53)</f>
        <v>0</v>
      </c>
    </row>
    <row r="54" spans="1:8" x14ac:dyDescent="0.2">
      <c r="A54" s="47"/>
      <c r="B54" s="172" t="str">
        <f>Aug!B54</f>
        <v>Client Medical</v>
      </c>
      <c r="C54" s="6"/>
      <c r="D54" s="64">
        <f>Aug!D54</f>
        <v>0</v>
      </c>
      <c r="E54" s="156">
        <f>Aug!E54</f>
        <v>0</v>
      </c>
      <c r="F54" s="30">
        <v>0</v>
      </c>
      <c r="G54" s="64">
        <f>IF(E54=0,Aug!G54+F54,Aug!G54+F54)</f>
        <v>0</v>
      </c>
      <c r="H54" s="76">
        <f t="shared" si="3"/>
        <v>0</v>
      </c>
    </row>
    <row r="55" spans="1:8" x14ac:dyDescent="0.2">
      <c r="A55" s="49" t="s">
        <v>38</v>
      </c>
      <c r="B55" s="172" t="str">
        <f>Aug!B55</f>
        <v>Client Other</v>
      </c>
      <c r="C55" s="6"/>
      <c r="D55" s="64">
        <f>Aug!D55</f>
        <v>0</v>
      </c>
      <c r="E55" s="156">
        <f>Aug!E55</f>
        <v>0</v>
      </c>
      <c r="F55" s="30">
        <v>0</v>
      </c>
      <c r="G55" s="64">
        <f>IF(E55=0,Aug!G55+F55,Aug!G55+F55)</f>
        <v>0</v>
      </c>
      <c r="H55" s="76">
        <f t="shared" si="3"/>
        <v>0</v>
      </c>
    </row>
    <row r="56" spans="1:8" x14ac:dyDescent="0.2">
      <c r="A56" s="47"/>
      <c r="B56" s="172" t="str">
        <f>Aug!B56</f>
        <v>Client Other</v>
      </c>
      <c r="C56" s="6"/>
      <c r="D56" s="64">
        <f>Aug!D56</f>
        <v>0</v>
      </c>
      <c r="E56" s="156">
        <f>Aug!E56</f>
        <v>0</v>
      </c>
      <c r="F56" s="30">
        <v>0</v>
      </c>
      <c r="G56" s="64">
        <f>IF(E56=0,Aug!G56+F56,Aug!G56+F56)</f>
        <v>0</v>
      </c>
      <c r="H56" s="76">
        <f t="shared" si="3"/>
        <v>0</v>
      </c>
    </row>
    <row r="57" spans="1:8" x14ac:dyDescent="0.2">
      <c r="A57" s="47"/>
      <c r="D57" s="85"/>
      <c r="E57" s="155"/>
      <c r="F57" s="2"/>
      <c r="G57" s="2"/>
      <c r="H57" s="48"/>
    </row>
    <row r="58" spans="1:8" x14ac:dyDescent="0.2">
      <c r="A58" s="47"/>
      <c r="D58" s="85"/>
      <c r="E58" s="2"/>
      <c r="F58" s="2"/>
      <c r="G58" s="2" t="s">
        <v>38</v>
      </c>
      <c r="H58" s="48"/>
    </row>
    <row r="59" spans="1:8" x14ac:dyDescent="0.2">
      <c r="A59" s="49"/>
      <c r="B59" s="33" t="s">
        <v>40</v>
      </c>
      <c r="D59" s="64">
        <f>SUM(D22:D56)</f>
        <v>0</v>
      </c>
      <c r="E59" s="64">
        <f>SUM(E22:E56)</f>
        <v>0</v>
      </c>
      <c r="F59" s="64">
        <f>SUM(F22:F56)</f>
        <v>0</v>
      </c>
      <c r="G59" s="64">
        <f>SUM(G22:G56)</f>
        <v>0</v>
      </c>
      <c r="H59" s="65">
        <f>SUM(H22:H56)</f>
        <v>0</v>
      </c>
    </row>
    <row r="60" spans="1:8" ht="13.5" thickBot="1" x14ac:dyDescent="0.25">
      <c r="A60" s="59"/>
      <c r="B60" s="60"/>
      <c r="C60" s="60"/>
      <c r="D60" s="61"/>
      <c r="E60" s="154"/>
      <c r="F60" s="62"/>
      <c r="G60" s="61"/>
      <c r="H60" s="63"/>
    </row>
    <row r="61" spans="1:8" ht="14.25" thickTop="1" thickBot="1" x14ac:dyDescent="0.25">
      <c r="A61" s="34"/>
      <c r="B61" s="196" t="s">
        <v>101</v>
      </c>
      <c r="C61" s="196"/>
      <c r="D61" s="176"/>
      <c r="E61" s="207" t="s">
        <v>102</v>
      </c>
      <c r="F61" s="208"/>
      <c r="G61" s="208"/>
      <c r="H61" s="209"/>
    </row>
    <row r="62" spans="1:8" ht="13.5" thickTop="1" x14ac:dyDescent="0.2">
      <c r="A62" s="47"/>
      <c r="B62" s="210" t="s">
        <v>42</v>
      </c>
      <c r="C62" s="210"/>
      <c r="D62" s="211"/>
      <c r="E62" s="212" t="s">
        <v>103</v>
      </c>
      <c r="F62" s="213"/>
      <c r="G62" s="26" t="s">
        <v>103</v>
      </c>
      <c r="H62" s="16"/>
    </row>
    <row r="63" spans="1:8" x14ac:dyDescent="0.2">
      <c r="A63" s="47"/>
      <c r="B63" s="214" t="s">
        <v>107</v>
      </c>
      <c r="C63" s="214"/>
      <c r="D63" s="215"/>
      <c r="E63" s="216" t="s">
        <v>104</v>
      </c>
      <c r="F63" s="217"/>
      <c r="G63" s="218" t="s">
        <v>104</v>
      </c>
      <c r="H63" s="219"/>
    </row>
    <row r="64" spans="1:8" x14ac:dyDescent="0.2">
      <c r="A64" s="47"/>
      <c r="B64" s="220" t="s">
        <v>108</v>
      </c>
      <c r="C64" s="220"/>
      <c r="D64" s="221"/>
      <c r="E64" s="222" t="s">
        <v>46</v>
      </c>
      <c r="F64" s="223"/>
      <c r="G64" s="226" t="s">
        <v>47</v>
      </c>
      <c r="H64" s="227"/>
    </row>
    <row r="65" spans="1:8" x14ac:dyDescent="0.2">
      <c r="A65" s="47"/>
      <c r="B65" s="220" t="s">
        <v>109</v>
      </c>
      <c r="C65" s="220"/>
      <c r="D65" s="221"/>
      <c r="E65" s="222" t="s">
        <v>48</v>
      </c>
      <c r="F65" s="223"/>
      <c r="G65" s="226" t="s">
        <v>105</v>
      </c>
      <c r="H65" s="227"/>
    </row>
    <row r="66" spans="1:8" x14ac:dyDescent="0.2">
      <c r="A66" s="47"/>
      <c r="B66" s="228" t="s">
        <v>49</v>
      </c>
      <c r="C66" s="228"/>
      <c r="D66" s="229"/>
      <c r="E66" s="222" t="s">
        <v>49</v>
      </c>
      <c r="F66" s="223"/>
      <c r="G66" s="205" t="s">
        <v>49</v>
      </c>
      <c r="H66" s="206"/>
    </row>
    <row r="67" spans="1:8" ht="13.5" thickBot="1" x14ac:dyDescent="0.25">
      <c r="A67" s="177"/>
      <c r="B67" s="228" t="s">
        <v>50</v>
      </c>
      <c r="C67" s="228"/>
      <c r="D67" s="229"/>
      <c r="E67" s="232" t="s">
        <v>50</v>
      </c>
      <c r="F67" s="233"/>
      <c r="G67" s="224" t="s">
        <v>50</v>
      </c>
      <c r="H67" s="225"/>
    </row>
    <row r="68" spans="1:8" ht="13.5" thickTop="1" x14ac:dyDescent="0.2">
      <c r="A68" s="7" t="s">
        <v>51</v>
      </c>
    </row>
  </sheetData>
  <mergeCells count="30">
    <mergeCell ref="A18:C18"/>
    <mergeCell ref="B49:C49"/>
    <mergeCell ref="J12:L12"/>
    <mergeCell ref="A1:H1"/>
    <mergeCell ref="A2:H2"/>
    <mergeCell ref="A3:H3"/>
    <mergeCell ref="A12:C12"/>
    <mergeCell ref="G9:H9"/>
    <mergeCell ref="C9:D9"/>
    <mergeCell ref="C5:H5"/>
    <mergeCell ref="C7:H7"/>
    <mergeCell ref="G64:H64"/>
    <mergeCell ref="G65:H65"/>
    <mergeCell ref="B61:C61"/>
    <mergeCell ref="E61:H61"/>
    <mergeCell ref="B62:D62"/>
    <mergeCell ref="E62:F62"/>
    <mergeCell ref="B63:D63"/>
    <mergeCell ref="E63:F63"/>
    <mergeCell ref="G63:H63"/>
    <mergeCell ref="B64:D64"/>
    <mergeCell ref="E64:F64"/>
    <mergeCell ref="B65:D65"/>
    <mergeCell ref="E65:F65"/>
    <mergeCell ref="B66:D66"/>
    <mergeCell ref="E66:F66"/>
    <mergeCell ref="B67:D67"/>
    <mergeCell ref="E67:F67"/>
    <mergeCell ref="G66:H66"/>
    <mergeCell ref="G67:H67"/>
  </mergeCells>
  <phoneticPr fontId="0" type="noConversion"/>
  <pageMargins left="0.5" right="0.5" top="0.25" bottom="0.5" header="0.5" footer="0.5"/>
  <pageSetup scale="93"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75"/>
  <sheetViews>
    <sheetView tabSelected="1" topLeftCell="A49" zoomScale="90" workbookViewId="0">
      <selection activeCell="H68" sqref="H68"/>
    </sheetView>
  </sheetViews>
  <sheetFormatPr defaultColWidth="9.140625" defaultRowHeight="12.75" x14ac:dyDescent="0.2"/>
  <cols>
    <col min="1" max="1" width="3.5703125" style="7" customWidth="1"/>
    <col min="2" max="2" width="9.28515625" style="7" customWidth="1"/>
    <col min="3" max="3" width="12.7109375" style="7" customWidth="1"/>
    <col min="4" max="4" width="12" style="7" customWidth="1"/>
    <col min="5" max="5" width="18.42578125" style="7" customWidth="1"/>
    <col min="6" max="6" width="30.85546875" style="7" customWidth="1"/>
    <col min="7" max="7" width="14.140625" style="7" customWidth="1"/>
    <col min="8" max="8" width="18.5703125" style="7" customWidth="1"/>
    <col min="9" max="9" width="2.7109375" style="7" customWidth="1"/>
    <col min="10" max="16384" width="9.140625" style="7"/>
  </cols>
  <sheetData>
    <row r="1" spans="1:8" x14ac:dyDescent="0.2">
      <c r="A1" s="201" t="s">
        <v>0</v>
      </c>
      <c r="B1" s="201"/>
      <c r="C1" s="201"/>
      <c r="D1" s="201"/>
      <c r="E1" s="201"/>
      <c r="F1" s="201"/>
      <c r="G1" s="201"/>
      <c r="H1" s="201"/>
    </row>
    <row r="2" spans="1:8" x14ac:dyDescent="0.2">
      <c r="A2" s="201" t="s">
        <v>59</v>
      </c>
      <c r="B2" s="201"/>
      <c r="C2" s="201"/>
      <c r="D2" s="201"/>
      <c r="E2" s="201"/>
      <c r="F2" s="201"/>
      <c r="G2" s="201"/>
      <c r="H2" s="201"/>
    </row>
    <row r="3" spans="1:8" ht="13.5" thickBot="1" x14ac:dyDescent="0.25">
      <c r="A3" s="201" t="str">
        <f>Startup!A3</f>
        <v>Fiscal Year 2025/2026</v>
      </c>
      <c r="B3" s="201"/>
      <c r="C3" s="201"/>
      <c r="D3" s="201"/>
      <c r="E3" s="201"/>
      <c r="F3" s="201"/>
      <c r="G3" s="201"/>
      <c r="H3" s="201"/>
    </row>
    <row r="4" spans="1:8" ht="14.25" thickTop="1" thickBot="1" x14ac:dyDescent="0.25">
      <c r="A4" s="86"/>
      <c r="B4" s="87"/>
      <c r="C4" s="87"/>
      <c r="D4" s="87"/>
      <c r="E4" s="87"/>
      <c r="F4" s="87"/>
      <c r="G4" s="87"/>
      <c r="H4" s="88"/>
    </row>
    <row r="5" spans="1:8" ht="14.25" thickTop="1" thickBot="1" x14ac:dyDescent="0.25">
      <c r="A5" s="89"/>
      <c r="B5" s="281" t="s">
        <v>2</v>
      </c>
      <c r="C5" s="249"/>
      <c r="D5" s="15"/>
      <c r="E5" s="275">
        <f>Startup!C5</f>
        <v>0</v>
      </c>
      <c r="F5" s="276"/>
      <c r="G5" s="276"/>
      <c r="H5" s="277"/>
    </row>
    <row r="6" spans="1:8" ht="14.25" thickTop="1" thickBot="1" x14ac:dyDescent="0.25">
      <c r="A6" s="89"/>
      <c r="B6" s="90"/>
      <c r="C6" s="91"/>
      <c r="D6" s="91"/>
      <c r="E6" s="91"/>
      <c r="F6" s="91"/>
      <c r="G6" s="91"/>
      <c r="H6" s="16"/>
    </row>
    <row r="7" spans="1:8" ht="14.25" thickTop="1" thickBot="1" x14ac:dyDescent="0.25">
      <c r="A7" s="89"/>
      <c r="B7" s="281" t="s">
        <v>3</v>
      </c>
      <c r="C7" s="249"/>
      <c r="D7" s="15"/>
      <c r="E7" s="275">
        <f>Startup!C7</f>
        <v>0</v>
      </c>
      <c r="F7" s="276"/>
      <c r="G7" s="276"/>
      <c r="H7" s="277"/>
    </row>
    <row r="8" spans="1:8" ht="14.25" thickTop="1" thickBot="1" x14ac:dyDescent="0.25">
      <c r="A8" s="89"/>
      <c r="B8" s="92"/>
      <c r="C8" s="15"/>
      <c r="D8" s="15"/>
      <c r="E8" s="15"/>
      <c r="F8" s="15"/>
      <c r="G8" s="15"/>
      <c r="H8" s="16"/>
    </row>
    <row r="9" spans="1:8" ht="14.25" thickTop="1" thickBot="1" x14ac:dyDescent="0.25">
      <c r="A9" s="89"/>
      <c r="B9" s="281" t="s">
        <v>60</v>
      </c>
      <c r="C9" s="249"/>
      <c r="D9" s="15"/>
      <c r="E9" s="17"/>
      <c r="F9" s="12" t="s">
        <v>61</v>
      </c>
      <c r="G9" s="275"/>
      <c r="H9" s="277"/>
    </row>
    <row r="10" spans="1:8" ht="14.25" thickTop="1" thickBot="1" x14ac:dyDescent="0.25">
      <c r="A10" s="89"/>
      <c r="B10" s="92"/>
      <c r="C10" s="15"/>
      <c r="D10" s="15"/>
      <c r="E10" s="15"/>
      <c r="F10" s="15"/>
      <c r="G10" s="15"/>
      <c r="H10" s="16"/>
    </row>
    <row r="11" spans="1:8" ht="14.25" thickTop="1" thickBot="1" x14ac:dyDescent="0.25">
      <c r="A11" s="89"/>
      <c r="B11" s="174" t="s">
        <v>62</v>
      </c>
      <c r="C11" s="278"/>
      <c r="D11" s="276"/>
      <c r="E11" s="277"/>
      <c r="F11" s="12" t="s">
        <v>63</v>
      </c>
      <c r="G11" s="275"/>
      <c r="H11" s="277"/>
    </row>
    <row r="12" spans="1:8" ht="14.25" thickTop="1" thickBot="1" x14ac:dyDescent="0.25">
      <c r="A12" s="89"/>
      <c r="B12" s="90"/>
      <c r="C12" s="175"/>
      <c r="D12" s="175"/>
      <c r="E12" s="15"/>
      <c r="F12" s="173"/>
      <c r="G12" s="15"/>
      <c r="H12" s="16"/>
    </row>
    <row r="13" spans="1:8" ht="14.25" thickTop="1" thickBot="1" x14ac:dyDescent="0.25">
      <c r="A13" s="89"/>
      <c r="B13" s="174" t="s">
        <v>64</v>
      </c>
      <c r="C13" s="278"/>
      <c r="D13" s="277"/>
      <c r="E13" s="12" t="s">
        <v>65</v>
      </c>
      <c r="F13" s="25"/>
      <c r="G13" s="12" t="s">
        <v>66</v>
      </c>
      <c r="H13" s="17"/>
    </row>
    <row r="14" spans="1:8" ht="14.25" thickTop="1" thickBot="1" x14ac:dyDescent="0.25">
      <c r="A14" s="89"/>
      <c r="B14" s="92"/>
      <c r="C14" s="15"/>
      <c r="D14" s="15"/>
      <c r="E14" s="15"/>
      <c r="F14" s="15"/>
      <c r="G14" s="15"/>
      <c r="H14" s="16"/>
    </row>
    <row r="15" spans="1:8" ht="14.25" thickTop="1" thickBot="1" x14ac:dyDescent="0.25">
      <c r="A15" s="89"/>
      <c r="B15" s="281" t="s">
        <v>67</v>
      </c>
      <c r="C15" s="249"/>
      <c r="D15" s="91"/>
      <c r="E15" s="93">
        <v>45931</v>
      </c>
      <c r="F15" s="12" t="s">
        <v>68</v>
      </c>
      <c r="G15" s="279">
        <v>46295</v>
      </c>
      <c r="H15" s="280"/>
    </row>
    <row r="16" spans="1:8" ht="14.25" thickTop="1" thickBot="1" x14ac:dyDescent="0.25">
      <c r="A16" s="89"/>
      <c r="B16" s="92"/>
      <c r="C16" s="15"/>
      <c r="D16" s="15"/>
      <c r="E16" s="15"/>
      <c r="F16" s="15"/>
      <c r="G16" s="15"/>
      <c r="H16" s="16"/>
    </row>
    <row r="17" spans="1:8" ht="14.25" thickTop="1" thickBot="1" x14ac:dyDescent="0.25">
      <c r="A17" s="89"/>
      <c r="B17" s="281" t="s">
        <v>69</v>
      </c>
      <c r="C17" s="281"/>
      <c r="D17" s="90"/>
      <c r="E17" s="241" t="s">
        <v>38</v>
      </c>
      <c r="F17" s="242"/>
      <c r="G17" s="91"/>
      <c r="H17" s="16"/>
    </row>
    <row r="18" spans="1:8" ht="14.25" thickTop="1" thickBot="1" x14ac:dyDescent="0.25">
      <c r="A18" s="94"/>
      <c r="B18" s="95"/>
      <c r="C18" s="95"/>
      <c r="D18" s="95"/>
      <c r="E18" s="95"/>
      <c r="F18" s="95"/>
      <c r="G18" s="95"/>
      <c r="H18" s="96"/>
    </row>
    <row r="19" spans="1:8" ht="13.9" customHeight="1" thickTop="1" x14ac:dyDescent="0.2">
      <c r="A19" s="86"/>
      <c r="B19" s="87"/>
      <c r="C19" s="87"/>
      <c r="D19" s="97"/>
      <c r="E19" s="98"/>
      <c r="F19" s="99" t="s">
        <v>53</v>
      </c>
      <c r="G19" s="99" t="s">
        <v>70</v>
      </c>
      <c r="H19" s="100"/>
    </row>
    <row r="20" spans="1:8" x14ac:dyDescent="0.2">
      <c r="A20" s="268" t="s">
        <v>71</v>
      </c>
      <c r="B20" s="274"/>
      <c r="C20" s="274"/>
      <c r="D20" s="101"/>
      <c r="E20" s="102" t="s">
        <v>11</v>
      </c>
      <c r="F20" s="103" t="s">
        <v>72</v>
      </c>
      <c r="G20" s="102" t="s">
        <v>73</v>
      </c>
      <c r="H20" s="104" t="s">
        <v>14</v>
      </c>
    </row>
    <row r="21" spans="1:8" x14ac:dyDescent="0.2">
      <c r="A21" s="105"/>
      <c r="B21" s="106"/>
      <c r="C21" s="106"/>
      <c r="D21" s="107"/>
      <c r="E21" s="108" t="s">
        <v>15</v>
      </c>
      <c r="F21" s="109" t="s">
        <v>74</v>
      </c>
      <c r="G21" s="108" t="s">
        <v>74</v>
      </c>
      <c r="H21" s="110" t="s">
        <v>18</v>
      </c>
    </row>
    <row r="22" spans="1:8" ht="13.5" thickBot="1" x14ac:dyDescent="0.25">
      <c r="A22" s="89"/>
      <c r="B22" s="91"/>
      <c r="C22" s="91"/>
      <c r="D22" s="111"/>
      <c r="E22" s="13"/>
      <c r="F22" s="112"/>
      <c r="G22" s="11"/>
      <c r="H22" s="14"/>
    </row>
    <row r="23" spans="1:8" ht="14.25" thickTop="1" thickBot="1" x14ac:dyDescent="0.25">
      <c r="A23" s="268" t="str">
        <f>Startup!A15</f>
        <v>Public Service Grant Funds Received</v>
      </c>
      <c r="B23" s="269"/>
      <c r="C23" s="269"/>
      <c r="D23" s="270"/>
      <c r="E23" s="159">
        <f>Oct!D15</f>
        <v>0</v>
      </c>
      <c r="F23" s="10"/>
      <c r="G23" s="10"/>
      <c r="H23" s="160">
        <f>+E23-F23-G23</f>
        <v>0</v>
      </c>
    </row>
    <row r="24" spans="1:8" ht="14.25" thickTop="1" thickBot="1" x14ac:dyDescent="0.25">
      <c r="A24" s="113"/>
      <c r="B24" s="90"/>
      <c r="C24" s="91"/>
      <c r="D24" s="91"/>
      <c r="E24" s="13"/>
      <c r="F24" s="24"/>
      <c r="G24" s="11"/>
      <c r="H24" s="14"/>
    </row>
    <row r="25" spans="1:8" ht="14.25" thickTop="1" thickBot="1" x14ac:dyDescent="0.25">
      <c r="A25" s="268" t="s">
        <v>75</v>
      </c>
      <c r="B25" s="269"/>
      <c r="C25" s="269"/>
      <c r="D25" s="269"/>
      <c r="E25" s="270"/>
      <c r="F25" s="10">
        <v>0</v>
      </c>
      <c r="G25" s="11"/>
      <c r="H25" s="160">
        <f>H23+F25</f>
        <v>0</v>
      </c>
    </row>
    <row r="26" spans="1:8" ht="14.25" thickTop="1" thickBot="1" x14ac:dyDescent="0.25">
      <c r="A26" s="114"/>
      <c r="B26" s="115"/>
      <c r="C26" s="115"/>
      <c r="D26" s="115"/>
      <c r="E26" s="116"/>
      <c r="F26" s="117"/>
      <c r="G26" s="118"/>
      <c r="H26" s="161"/>
    </row>
    <row r="27" spans="1:8" ht="13.5" thickTop="1" x14ac:dyDescent="0.2">
      <c r="A27" s="89"/>
      <c r="B27" s="91"/>
      <c r="C27" s="91"/>
      <c r="D27" s="91"/>
      <c r="E27" s="119"/>
      <c r="F27" s="120"/>
      <c r="G27" s="121"/>
      <c r="H27" s="162"/>
    </row>
    <row r="28" spans="1:8" x14ac:dyDescent="0.2">
      <c r="A28" s="268" t="s">
        <v>20</v>
      </c>
      <c r="B28" s="269"/>
      <c r="C28" s="269"/>
      <c r="D28" s="244"/>
      <c r="E28" s="122"/>
      <c r="F28" s="123"/>
      <c r="G28" s="122"/>
      <c r="H28" s="163"/>
    </row>
    <row r="29" spans="1:8" x14ac:dyDescent="0.2">
      <c r="A29" s="124"/>
      <c r="B29" s="173"/>
      <c r="C29" s="173"/>
      <c r="D29" s="173"/>
      <c r="E29" s="122"/>
      <c r="F29" s="123"/>
      <c r="G29" s="122"/>
      <c r="H29" s="164"/>
    </row>
    <row r="30" spans="1:8" x14ac:dyDescent="0.2">
      <c r="A30" s="124"/>
      <c r="B30" s="125" t="s">
        <v>76</v>
      </c>
      <c r="C30" s="259" t="s">
        <v>77</v>
      </c>
      <c r="D30" s="91"/>
      <c r="E30" s="126"/>
      <c r="F30" s="91"/>
      <c r="G30" s="127"/>
      <c r="H30" s="165" t="s">
        <v>14</v>
      </c>
    </row>
    <row r="31" spans="1:8" ht="13.5" thickBot="1" x14ac:dyDescent="0.25">
      <c r="A31" s="124"/>
      <c r="B31" s="128" t="s">
        <v>78</v>
      </c>
      <c r="C31" s="260"/>
      <c r="D31" s="129" t="s">
        <v>79</v>
      </c>
      <c r="E31" s="130" t="s">
        <v>80</v>
      </c>
      <c r="F31" s="131" t="s">
        <v>81</v>
      </c>
      <c r="G31" s="132" t="s">
        <v>82</v>
      </c>
      <c r="H31" s="166" t="s">
        <v>18</v>
      </c>
    </row>
    <row r="32" spans="1:8" ht="14.25" thickTop="1" thickBot="1" x14ac:dyDescent="0.25">
      <c r="A32" s="149">
        <v>1</v>
      </c>
      <c r="B32" s="142"/>
      <c r="C32" s="142"/>
      <c r="D32" s="144" t="s">
        <v>38</v>
      </c>
      <c r="E32" s="18"/>
      <c r="F32" s="19"/>
      <c r="G32" s="10">
        <v>0</v>
      </c>
      <c r="H32" s="167">
        <f>E23-G32</f>
        <v>0</v>
      </c>
    </row>
    <row r="33" spans="1:8" ht="14.25" thickTop="1" thickBot="1" x14ac:dyDescent="0.25">
      <c r="A33" s="149">
        <v>2</v>
      </c>
      <c r="B33" s="142"/>
      <c r="C33" s="142"/>
      <c r="D33" s="144"/>
      <c r="E33" s="18"/>
      <c r="F33" s="19"/>
      <c r="G33" s="10">
        <v>0</v>
      </c>
      <c r="H33" s="167">
        <f>H32-G33</f>
        <v>0</v>
      </c>
    </row>
    <row r="34" spans="1:8" ht="14.25" thickTop="1" thickBot="1" x14ac:dyDescent="0.25">
      <c r="A34" s="149">
        <v>3</v>
      </c>
      <c r="B34" s="142"/>
      <c r="C34" s="142"/>
      <c r="D34" s="144"/>
      <c r="E34" s="18"/>
      <c r="F34" s="19"/>
      <c r="G34" s="10">
        <v>0</v>
      </c>
      <c r="H34" s="167">
        <f t="shared" ref="H34:H56" si="0">H33-G34</f>
        <v>0</v>
      </c>
    </row>
    <row r="35" spans="1:8" ht="14.25" thickTop="1" thickBot="1" x14ac:dyDescent="0.25">
      <c r="A35" s="149">
        <v>4</v>
      </c>
      <c r="B35" s="142"/>
      <c r="C35" s="142"/>
      <c r="D35" s="144"/>
      <c r="E35" s="18"/>
      <c r="F35" s="19"/>
      <c r="G35" s="10">
        <v>0</v>
      </c>
      <c r="H35" s="167">
        <f t="shared" si="0"/>
        <v>0</v>
      </c>
    </row>
    <row r="36" spans="1:8" ht="14.25" thickTop="1" thickBot="1" x14ac:dyDescent="0.25">
      <c r="A36" s="149">
        <v>5</v>
      </c>
      <c r="B36" s="143"/>
      <c r="C36" s="142"/>
      <c r="D36" s="144"/>
      <c r="E36" s="18"/>
      <c r="F36" s="19"/>
      <c r="G36" s="10">
        <v>0</v>
      </c>
      <c r="H36" s="167">
        <f t="shared" si="0"/>
        <v>0</v>
      </c>
    </row>
    <row r="37" spans="1:8" ht="14.25" thickTop="1" thickBot="1" x14ac:dyDescent="0.25">
      <c r="A37" s="149">
        <v>6</v>
      </c>
      <c r="B37" s="142"/>
      <c r="C37" s="142"/>
      <c r="D37" s="144"/>
      <c r="E37" s="18"/>
      <c r="F37" s="19"/>
      <c r="G37" s="10">
        <v>0</v>
      </c>
      <c r="H37" s="167">
        <f t="shared" si="0"/>
        <v>0</v>
      </c>
    </row>
    <row r="38" spans="1:8" ht="14.25" thickTop="1" thickBot="1" x14ac:dyDescent="0.25">
      <c r="A38" s="149">
        <v>7</v>
      </c>
      <c r="B38" s="142"/>
      <c r="C38" s="142"/>
      <c r="D38" s="144"/>
      <c r="E38" s="18"/>
      <c r="F38" s="19"/>
      <c r="G38" s="10">
        <v>0</v>
      </c>
      <c r="H38" s="167">
        <f t="shared" si="0"/>
        <v>0</v>
      </c>
    </row>
    <row r="39" spans="1:8" ht="14.25" thickTop="1" thickBot="1" x14ac:dyDescent="0.25">
      <c r="A39" s="149">
        <v>8</v>
      </c>
      <c r="B39" s="142"/>
      <c r="C39" s="142"/>
      <c r="D39" s="144"/>
      <c r="E39" s="18"/>
      <c r="F39" s="19"/>
      <c r="G39" s="10">
        <v>0</v>
      </c>
      <c r="H39" s="167">
        <f t="shared" si="0"/>
        <v>0</v>
      </c>
    </row>
    <row r="40" spans="1:8" ht="14.25" thickTop="1" thickBot="1" x14ac:dyDescent="0.25">
      <c r="A40" s="149">
        <v>9</v>
      </c>
      <c r="B40" s="142"/>
      <c r="C40" s="142"/>
      <c r="D40" s="144"/>
      <c r="E40" s="18"/>
      <c r="F40" s="19"/>
      <c r="G40" s="10">
        <v>0</v>
      </c>
      <c r="H40" s="167">
        <f t="shared" si="0"/>
        <v>0</v>
      </c>
    </row>
    <row r="41" spans="1:8" ht="14.25" thickTop="1" thickBot="1" x14ac:dyDescent="0.25">
      <c r="A41" s="149">
        <v>10</v>
      </c>
      <c r="B41" s="142"/>
      <c r="C41" s="142"/>
      <c r="D41" s="144"/>
      <c r="E41" s="18"/>
      <c r="F41" s="19"/>
      <c r="G41" s="10">
        <v>0</v>
      </c>
      <c r="H41" s="167">
        <f t="shared" si="0"/>
        <v>0</v>
      </c>
    </row>
    <row r="42" spans="1:8" ht="14.25" thickTop="1" thickBot="1" x14ac:dyDescent="0.25">
      <c r="A42" s="149">
        <v>11</v>
      </c>
      <c r="B42" s="143"/>
      <c r="C42" s="142"/>
      <c r="D42" s="144"/>
      <c r="E42" s="18"/>
      <c r="F42" s="19"/>
      <c r="G42" s="10">
        <v>0</v>
      </c>
      <c r="H42" s="167">
        <f t="shared" si="0"/>
        <v>0</v>
      </c>
    </row>
    <row r="43" spans="1:8" ht="14.25" thickTop="1" thickBot="1" x14ac:dyDescent="0.25">
      <c r="A43" s="149">
        <v>12</v>
      </c>
      <c r="B43" s="142"/>
      <c r="C43" s="142"/>
      <c r="D43" s="144"/>
      <c r="E43" s="18"/>
      <c r="F43" s="19"/>
      <c r="G43" s="10">
        <v>0</v>
      </c>
      <c r="H43" s="167">
        <f t="shared" si="0"/>
        <v>0</v>
      </c>
    </row>
    <row r="44" spans="1:8" ht="14.25" thickTop="1" thickBot="1" x14ac:dyDescent="0.25">
      <c r="A44" s="149">
        <v>13</v>
      </c>
      <c r="B44" s="142"/>
      <c r="C44" s="142"/>
      <c r="D44" s="144"/>
      <c r="E44" s="18"/>
      <c r="F44" s="19"/>
      <c r="G44" s="10">
        <v>0</v>
      </c>
      <c r="H44" s="167">
        <f t="shared" si="0"/>
        <v>0</v>
      </c>
    </row>
    <row r="45" spans="1:8" ht="14.25" thickTop="1" thickBot="1" x14ac:dyDescent="0.25">
      <c r="A45" s="149">
        <v>14</v>
      </c>
      <c r="B45" s="142"/>
      <c r="C45" s="142"/>
      <c r="D45" s="144"/>
      <c r="E45" s="18"/>
      <c r="F45" s="19"/>
      <c r="G45" s="10">
        <v>0</v>
      </c>
      <c r="H45" s="167">
        <f t="shared" si="0"/>
        <v>0</v>
      </c>
    </row>
    <row r="46" spans="1:8" ht="14.25" thickTop="1" thickBot="1" x14ac:dyDescent="0.25">
      <c r="A46" s="149">
        <v>15</v>
      </c>
      <c r="B46" s="142"/>
      <c r="C46" s="142"/>
      <c r="D46" s="144"/>
      <c r="E46" s="18"/>
      <c r="F46" s="19"/>
      <c r="G46" s="10">
        <v>0</v>
      </c>
      <c r="H46" s="167">
        <f t="shared" si="0"/>
        <v>0</v>
      </c>
    </row>
    <row r="47" spans="1:8" ht="14.25" thickTop="1" thickBot="1" x14ac:dyDescent="0.25">
      <c r="A47" s="149">
        <v>16</v>
      </c>
      <c r="B47" s="142"/>
      <c r="C47" s="142"/>
      <c r="D47" s="144"/>
      <c r="E47" s="18"/>
      <c r="F47" s="19"/>
      <c r="G47" s="10">
        <v>0</v>
      </c>
      <c r="H47" s="167">
        <f t="shared" si="0"/>
        <v>0</v>
      </c>
    </row>
    <row r="48" spans="1:8" ht="14.25" thickTop="1" thickBot="1" x14ac:dyDescent="0.25">
      <c r="A48" s="149">
        <v>17</v>
      </c>
      <c r="B48" s="143"/>
      <c r="C48" s="142"/>
      <c r="D48" s="144"/>
      <c r="E48" s="18"/>
      <c r="F48" s="19"/>
      <c r="G48" s="10">
        <v>0</v>
      </c>
      <c r="H48" s="167">
        <f t="shared" si="0"/>
        <v>0</v>
      </c>
    </row>
    <row r="49" spans="1:8" ht="14.25" thickTop="1" thickBot="1" x14ac:dyDescent="0.25">
      <c r="A49" s="149">
        <v>18</v>
      </c>
      <c r="B49" s="142"/>
      <c r="C49" s="142"/>
      <c r="D49" s="144"/>
      <c r="E49" s="18"/>
      <c r="F49" s="19"/>
      <c r="G49" s="10">
        <v>0</v>
      </c>
      <c r="H49" s="167">
        <f t="shared" si="0"/>
        <v>0</v>
      </c>
    </row>
    <row r="50" spans="1:8" ht="14.25" thickTop="1" thickBot="1" x14ac:dyDescent="0.25">
      <c r="A50" s="149">
        <v>19</v>
      </c>
      <c r="B50" s="142"/>
      <c r="C50" s="142"/>
      <c r="D50" s="144"/>
      <c r="E50" s="18"/>
      <c r="F50" s="19"/>
      <c r="G50" s="10">
        <v>0</v>
      </c>
      <c r="H50" s="167">
        <f t="shared" si="0"/>
        <v>0</v>
      </c>
    </row>
    <row r="51" spans="1:8" ht="14.25" thickTop="1" thickBot="1" x14ac:dyDescent="0.25">
      <c r="A51" s="149">
        <v>20</v>
      </c>
      <c r="B51" s="142"/>
      <c r="C51" s="142"/>
      <c r="D51" s="144"/>
      <c r="E51" s="18"/>
      <c r="F51" s="19"/>
      <c r="G51" s="10">
        <v>0</v>
      </c>
      <c r="H51" s="167">
        <f t="shared" si="0"/>
        <v>0</v>
      </c>
    </row>
    <row r="52" spans="1:8" ht="14.25" thickTop="1" thickBot="1" x14ac:dyDescent="0.25">
      <c r="A52" s="149">
        <v>21</v>
      </c>
      <c r="B52" s="142"/>
      <c r="C52" s="142"/>
      <c r="D52" s="144"/>
      <c r="E52" s="18"/>
      <c r="F52" s="19"/>
      <c r="G52" s="10">
        <v>0</v>
      </c>
      <c r="H52" s="167">
        <f t="shared" si="0"/>
        <v>0</v>
      </c>
    </row>
    <row r="53" spans="1:8" ht="14.25" thickTop="1" thickBot="1" x14ac:dyDescent="0.25">
      <c r="A53" s="149">
        <v>22</v>
      </c>
      <c r="B53" s="143"/>
      <c r="C53" s="142"/>
      <c r="D53" s="144"/>
      <c r="E53" s="18"/>
      <c r="F53" s="19"/>
      <c r="G53" s="10">
        <v>0</v>
      </c>
      <c r="H53" s="167">
        <f t="shared" si="0"/>
        <v>0</v>
      </c>
    </row>
    <row r="54" spans="1:8" ht="14.25" thickTop="1" thickBot="1" x14ac:dyDescent="0.25">
      <c r="A54" s="149">
        <v>23</v>
      </c>
      <c r="B54" s="142"/>
      <c r="C54" s="142"/>
      <c r="D54" s="144"/>
      <c r="E54" s="18"/>
      <c r="F54" s="19"/>
      <c r="G54" s="10">
        <v>0</v>
      </c>
      <c r="H54" s="167">
        <f t="shared" si="0"/>
        <v>0</v>
      </c>
    </row>
    <row r="55" spans="1:8" ht="14.25" thickTop="1" thickBot="1" x14ac:dyDescent="0.25">
      <c r="A55" s="149">
        <v>24</v>
      </c>
      <c r="B55" s="142"/>
      <c r="C55" s="142"/>
      <c r="D55" s="144"/>
      <c r="E55" s="18"/>
      <c r="F55" s="19"/>
      <c r="G55" s="10">
        <v>0</v>
      </c>
      <c r="H55" s="167">
        <f t="shared" si="0"/>
        <v>0</v>
      </c>
    </row>
    <row r="56" spans="1:8" ht="14.25" thickTop="1" thickBot="1" x14ac:dyDescent="0.25">
      <c r="A56" s="149">
        <v>25</v>
      </c>
      <c r="B56" s="142"/>
      <c r="C56" s="142"/>
      <c r="D56" s="144"/>
      <c r="E56" s="18"/>
      <c r="F56" s="19"/>
      <c r="G56" s="10">
        <v>0</v>
      </c>
      <c r="H56" s="167">
        <f t="shared" si="0"/>
        <v>0</v>
      </c>
    </row>
    <row r="57" spans="1:8" ht="13.5" thickTop="1" x14ac:dyDescent="0.2">
      <c r="A57" s="89"/>
      <c r="B57" s="91" t="s">
        <v>83</v>
      </c>
      <c r="C57" s="91"/>
      <c r="D57" s="91"/>
      <c r="E57" s="133"/>
      <c r="F57" s="133"/>
      <c r="G57" s="134"/>
      <c r="H57" s="168"/>
    </row>
    <row r="58" spans="1:8" x14ac:dyDescent="0.2">
      <c r="A58" s="113"/>
      <c r="B58" s="271" t="s">
        <v>84</v>
      </c>
      <c r="C58" s="272"/>
      <c r="D58" s="272"/>
      <c r="E58" s="272"/>
      <c r="F58" s="90" t="s">
        <v>40</v>
      </c>
      <c r="G58" s="169">
        <f>SUM(G32:G56)</f>
        <v>0</v>
      </c>
      <c r="H58" s="167">
        <f>H56</f>
        <v>0</v>
      </c>
    </row>
    <row r="59" spans="1:8" ht="13.5" thickBot="1" x14ac:dyDescent="0.25">
      <c r="A59" s="113"/>
      <c r="B59" s="272"/>
      <c r="C59" s="272"/>
      <c r="D59" s="272"/>
      <c r="E59" s="272"/>
      <c r="F59" s="13"/>
      <c r="G59" s="112"/>
      <c r="H59" s="14"/>
    </row>
    <row r="60" spans="1:8" ht="30.75" customHeight="1" thickTop="1" thickBot="1" x14ac:dyDescent="0.25">
      <c r="A60" s="113"/>
      <c r="B60" s="272"/>
      <c r="C60" s="272"/>
      <c r="D60" s="272"/>
      <c r="E60" s="272"/>
      <c r="F60" s="135" t="s">
        <v>85</v>
      </c>
      <c r="G60" s="10">
        <v>0</v>
      </c>
      <c r="H60" s="14"/>
    </row>
    <row r="61" spans="1:8" ht="13.5" thickTop="1" x14ac:dyDescent="0.2">
      <c r="A61" s="113"/>
      <c r="B61" s="136"/>
      <c r="C61" s="136"/>
      <c r="D61" s="136"/>
      <c r="E61" s="175"/>
      <c r="F61" s="13"/>
      <c r="G61" s="137"/>
      <c r="H61" s="14"/>
    </row>
    <row r="62" spans="1:8" x14ac:dyDescent="0.2">
      <c r="A62" s="113"/>
      <c r="B62" s="271" t="s">
        <v>86</v>
      </c>
      <c r="C62" s="273"/>
      <c r="D62" s="273"/>
      <c r="E62" s="273"/>
      <c r="F62" s="243" t="s">
        <v>87</v>
      </c>
      <c r="G62" s="244"/>
      <c r="H62" s="160">
        <f>H58-G60</f>
        <v>0</v>
      </c>
    </row>
    <row r="63" spans="1:8" x14ac:dyDescent="0.2">
      <c r="A63" s="113"/>
      <c r="B63" s="273"/>
      <c r="C63" s="273"/>
      <c r="D63" s="273"/>
      <c r="E63" s="273"/>
      <c r="F63" s="90"/>
      <c r="G63" s="13"/>
      <c r="H63" s="170"/>
    </row>
    <row r="64" spans="1:8" x14ac:dyDescent="0.2">
      <c r="A64" s="113"/>
      <c r="B64" s="273"/>
      <c r="C64" s="273"/>
      <c r="D64" s="273"/>
      <c r="E64" s="273"/>
      <c r="F64" s="90"/>
      <c r="G64" s="13"/>
      <c r="H64" s="14"/>
    </row>
    <row r="65" spans="1:8" ht="13.5" thickBot="1" x14ac:dyDescent="0.25">
      <c r="A65" s="94"/>
      <c r="B65" s="95"/>
      <c r="C65" s="95"/>
      <c r="D65" s="95"/>
      <c r="E65" s="138"/>
      <c r="F65" s="138"/>
      <c r="G65" s="138"/>
      <c r="H65" s="139"/>
    </row>
    <row r="66" spans="1:8" ht="14.25" thickTop="1" thickBot="1" x14ac:dyDescent="0.25">
      <c r="A66" s="89"/>
      <c r="B66" s="91"/>
      <c r="C66" s="91"/>
      <c r="D66" s="91"/>
      <c r="E66" s="13"/>
      <c r="F66" s="13"/>
      <c r="G66" s="138"/>
      <c r="H66" s="139"/>
    </row>
    <row r="67" spans="1:8" ht="14.25" thickTop="1" thickBot="1" x14ac:dyDescent="0.25">
      <c r="A67" s="89"/>
      <c r="B67" s="140" t="s">
        <v>41</v>
      </c>
      <c r="C67" s="91"/>
      <c r="D67" s="91"/>
      <c r="E67" s="91"/>
      <c r="F67" s="91"/>
      <c r="G67" s="266" t="s">
        <v>88</v>
      </c>
      <c r="H67" s="267"/>
    </row>
    <row r="68" spans="1:8" ht="13.5" thickTop="1" x14ac:dyDescent="0.2">
      <c r="A68" s="89"/>
      <c r="B68" s="245" t="s">
        <v>89</v>
      </c>
      <c r="C68" s="246"/>
      <c r="D68" s="247"/>
      <c r="E68" s="20"/>
      <c r="F68" s="21" t="s">
        <v>90</v>
      </c>
      <c r="G68" s="26" t="s">
        <v>43</v>
      </c>
      <c r="H68" s="16"/>
    </row>
    <row r="69" spans="1:8" x14ac:dyDescent="0.2">
      <c r="A69" s="89"/>
      <c r="B69" s="248" t="s">
        <v>44</v>
      </c>
      <c r="C69" s="249"/>
      <c r="D69" s="250"/>
      <c r="E69" s="20"/>
      <c r="F69" s="22" t="s">
        <v>44</v>
      </c>
      <c r="G69" s="264" t="s">
        <v>45</v>
      </c>
      <c r="H69" s="265"/>
    </row>
    <row r="70" spans="1:8" x14ac:dyDescent="0.2">
      <c r="A70" s="89"/>
      <c r="B70" s="261" t="s">
        <v>46</v>
      </c>
      <c r="C70" s="262"/>
      <c r="D70" s="263"/>
      <c r="E70" s="20"/>
      <c r="F70" s="23" t="s">
        <v>46</v>
      </c>
      <c r="G70" s="226" t="s">
        <v>46</v>
      </c>
      <c r="H70" s="227"/>
    </row>
    <row r="71" spans="1:8" x14ac:dyDescent="0.2">
      <c r="A71" s="89"/>
      <c r="B71" s="261" t="s">
        <v>57</v>
      </c>
      <c r="C71" s="262"/>
      <c r="D71" s="263"/>
      <c r="E71" s="20"/>
      <c r="F71" s="23" t="s">
        <v>57</v>
      </c>
      <c r="G71" s="226" t="s">
        <v>48</v>
      </c>
      <c r="H71" s="227"/>
    </row>
    <row r="72" spans="1:8" x14ac:dyDescent="0.2">
      <c r="A72" s="89"/>
      <c r="B72" s="261" t="s">
        <v>49</v>
      </c>
      <c r="C72" s="262"/>
      <c r="D72" s="263"/>
      <c r="E72" s="20"/>
      <c r="F72" s="23" t="s">
        <v>49</v>
      </c>
      <c r="G72" s="226" t="s">
        <v>49</v>
      </c>
      <c r="H72" s="227"/>
    </row>
    <row r="73" spans="1:8" ht="13.5" thickBot="1" x14ac:dyDescent="0.25">
      <c r="A73" s="89"/>
      <c r="B73" s="256" t="s">
        <v>50</v>
      </c>
      <c r="C73" s="257"/>
      <c r="D73" s="258"/>
      <c r="E73" s="20"/>
      <c r="F73" s="27" t="s">
        <v>50</v>
      </c>
      <c r="G73" s="254" t="s">
        <v>50</v>
      </c>
      <c r="H73" s="255"/>
    </row>
    <row r="74" spans="1:8" ht="18" customHeight="1" thickBot="1" x14ac:dyDescent="0.3">
      <c r="A74" s="251" t="s">
        <v>91</v>
      </c>
      <c r="B74" s="252"/>
      <c r="C74" s="252"/>
      <c r="D74" s="252"/>
      <c r="E74" s="252"/>
      <c r="F74" s="252"/>
      <c r="G74" s="252"/>
      <c r="H74" s="253"/>
    </row>
    <row r="75" spans="1:8" ht="16.5" thickTop="1" x14ac:dyDescent="0.25">
      <c r="A75" s="141"/>
    </row>
  </sheetData>
  <mergeCells count="37">
    <mergeCell ref="A1:H1"/>
    <mergeCell ref="A2:H2"/>
    <mergeCell ref="A20:C20"/>
    <mergeCell ref="A3:H3"/>
    <mergeCell ref="E5:H5"/>
    <mergeCell ref="E7:H7"/>
    <mergeCell ref="G9:H9"/>
    <mergeCell ref="G11:H11"/>
    <mergeCell ref="C13:D13"/>
    <mergeCell ref="G15:H15"/>
    <mergeCell ref="B5:C5"/>
    <mergeCell ref="B7:C7"/>
    <mergeCell ref="B9:C9"/>
    <mergeCell ref="B15:C15"/>
    <mergeCell ref="C11:E11"/>
    <mergeCell ref="B17:C17"/>
    <mergeCell ref="A25:E25"/>
    <mergeCell ref="A23:D23"/>
    <mergeCell ref="A28:D28"/>
    <mergeCell ref="B58:E60"/>
    <mergeCell ref="B62:E64"/>
    <mergeCell ref="E17:F17"/>
    <mergeCell ref="F62:G62"/>
    <mergeCell ref="B68:D68"/>
    <mergeCell ref="B69:D69"/>
    <mergeCell ref="A74:H74"/>
    <mergeCell ref="G72:H72"/>
    <mergeCell ref="G73:H73"/>
    <mergeCell ref="B73:D73"/>
    <mergeCell ref="C30:C31"/>
    <mergeCell ref="B72:D72"/>
    <mergeCell ref="G70:H70"/>
    <mergeCell ref="G71:H71"/>
    <mergeCell ref="B70:D70"/>
    <mergeCell ref="B71:D71"/>
    <mergeCell ref="G69:H69"/>
    <mergeCell ref="G67:H67"/>
  </mergeCells>
  <phoneticPr fontId="0" type="noConversion"/>
  <printOptions horizontalCentered="1" verticalCentered="1"/>
  <pageMargins left="0.5" right="0.5" top="0.25" bottom="0.5" header="0.5" footer="0.5"/>
  <pageSetup scale="72"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a0b3ba-8fa4-4aa7-b445-6c1af1adb936" xsi:nil="true"/>
    <lcf76f155ced4ddcb4097134ff3c332f xmlns="79e9a1a8-cbdc-4c71-bd22-0b083b638ab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3A48BEAC180B4986D1CA009FF10CFE" ma:contentTypeVersion="15" ma:contentTypeDescription="Create a new document." ma:contentTypeScope="" ma:versionID="d52c2789cfeebc01cc0373dfbafa8a42">
  <xsd:schema xmlns:xsd="http://www.w3.org/2001/XMLSchema" xmlns:xs="http://www.w3.org/2001/XMLSchema" xmlns:p="http://schemas.microsoft.com/office/2006/metadata/properties" xmlns:ns2="79e9a1a8-cbdc-4c71-bd22-0b083b638ab7" xmlns:ns3="2f2d2916-b327-4d5d-b581-170e3fe68c84" xmlns:ns4="baa0b3ba-8fa4-4aa7-b445-6c1af1adb936" targetNamespace="http://schemas.microsoft.com/office/2006/metadata/properties" ma:root="true" ma:fieldsID="d462e5fd0afc43fa627027fb72e1ebda" ns2:_="" ns3:_="" ns4:_="">
    <xsd:import namespace="79e9a1a8-cbdc-4c71-bd22-0b083b638ab7"/>
    <xsd:import namespace="2f2d2916-b327-4d5d-b581-170e3fe68c84"/>
    <xsd:import namespace="baa0b3ba-8fa4-4aa7-b445-6c1af1adb9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e9a1a8-cbdc-4c71-bd22-0b083b638a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048830-5a57-4863-be05-52a55f6747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d2916-b327-4d5d-b581-170e3fe68c8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0b3ba-8fa4-4aa7-b445-6c1af1adb93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12e18ac-2cbb-46db-9474-9721c7f1156f}" ma:internalName="TaxCatchAll" ma:showField="CatchAllData" ma:web="baa0b3ba-8fa4-4aa7-b445-6c1af1adb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885021-5766-4B30-A332-0AA71C3C51FB}">
  <ds:schemaRefs>
    <ds:schemaRef ds:uri="http://schemas.microsoft.com/office/2006/metadata/properties"/>
    <ds:schemaRef ds:uri="http://schemas.microsoft.com/office/infopath/2007/PartnerControls"/>
    <ds:schemaRef ds:uri="baa0b3ba-8fa4-4aa7-b445-6c1af1adb936"/>
    <ds:schemaRef ds:uri="79e9a1a8-cbdc-4c71-bd22-0b083b638ab7"/>
  </ds:schemaRefs>
</ds:datastoreItem>
</file>

<file path=customXml/itemProps2.xml><?xml version="1.0" encoding="utf-8"?>
<ds:datastoreItem xmlns:ds="http://schemas.openxmlformats.org/officeDocument/2006/customXml" ds:itemID="{F11173CB-9C9A-4B0D-B245-B843D1AF9B8D}">
  <ds:schemaRefs>
    <ds:schemaRef ds:uri="http://schemas.microsoft.com/sharepoint/v3/contenttype/forms"/>
  </ds:schemaRefs>
</ds:datastoreItem>
</file>

<file path=customXml/itemProps3.xml><?xml version="1.0" encoding="utf-8"?>
<ds:datastoreItem xmlns:ds="http://schemas.openxmlformats.org/officeDocument/2006/customXml" ds:itemID="{5C035F7B-AE28-4641-896C-E4233C3F20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e9a1a8-cbdc-4c71-bd22-0b083b638ab7"/>
    <ds:schemaRef ds:uri="2f2d2916-b327-4d5d-b581-170e3fe68c84"/>
    <ds:schemaRef ds:uri="baa0b3ba-8fa4-4aa7-b445-6c1af1adb9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Startup</vt:lpstr>
      <vt:lpstr>Oct</vt:lpstr>
      <vt:lpstr>Nov</vt:lpstr>
      <vt:lpstr>Dec</vt:lpstr>
      <vt:lpstr>Jan</vt:lpstr>
      <vt:lpstr>Feb</vt:lpstr>
      <vt:lpstr>Mar</vt:lpstr>
      <vt:lpstr>Apr</vt:lpstr>
      <vt:lpstr>May</vt:lpstr>
      <vt:lpstr>Jun</vt:lpstr>
      <vt:lpstr>Jul</vt:lpstr>
      <vt:lpstr>Aug</vt:lpstr>
      <vt:lpstr>Sep</vt:lpstr>
      <vt:lpstr>Annual Report</vt:lpstr>
    </vt:vector>
  </TitlesOfParts>
  <Manager/>
  <Company>Grant Compliance Unit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Financial Reporting Form</dc:title>
  <dc:subject/>
  <dc:creator>Nancy Kirts, AMIO</dc:creator>
  <cp:keywords/>
  <dc:description/>
  <cp:lastModifiedBy>Gadson, Gerrolynn - AFGC</cp:lastModifiedBy>
  <cp:revision/>
  <cp:lastPrinted>2025-04-24T14:51:04Z</cp:lastPrinted>
  <dcterms:created xsi:type="dcterms:W3CDTF">1998-11-04T16:06:14Z</dcterms:created>
  <dcterms:modified xsi:type="dcterms:W3CDTF">2025-04-24T15:00:40Z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xd_Signature">
    <vt:lpwstr/>
  </property>
  <property fmtid="{D5CDD505-2E9C-101B-9397-08002B2CF9AE}" pid="4" name="TemplateUrl">
    <vt:lpwstr/>
  </property>
  <property fmtid="{D5CDD505-2E9C-101B-9397-08002B2CF9AE}" pid="5" name="xd_ProgID">
    <vt:lpwstr/>
  </property>
  <property fmtid="{D5CDD505-2E9C-101B-9397-08002B2CF9AE}" pid="6" name="ContentTypeId">
    <vt:lpwstr>0x0101004B3A48BEAC180B4986D1CA009FF10CFE</vt:lpwstr>
  </property>
  <property fmtid="{D5CDD505-2E9C-101B-9397-08002B2CF9AE}" pid="7" name="_AdHocReviewCycleID">
    <vt:i4>-1473752725</vt:i4>
  </property>
  <property fmtid="{D5CDD505-2E9C-101B-9397-08002B2CF9AE}" pid="8" name="_EmailSubject">
    <vt:lpwstr>Monthly Financial report</vt:lpwstr>
  </property>
  <property fmtid="{D5CDD505-2E9C-101B-9397-08002B2CF9AE}" pid="9" name="_AuthorEmail">
    <vt:lpwstr>JSNYDER@coj.net</vt:lpwstr>
  </property>
  <property fmtid="{D5CDD505-2E9C-101B-9397-08002B2CF9AE}" pid="10" name="_AuthorEmailDisplayName">
    <vt:lpwstr>Snyder, John</vt:lpwstr>
  </property>
  <property fmtid="{D5CDD505-2E9C-101B-9397-08002B2CF9AE}" pid="11" name="_ReviewingToolsShownOnce">
    <vt:lpwstr/>
  </property>
  <property fmtid="{D5CDD505-2E9C-101B-9397-08002B2CF9AE}" pid="12" name="Order">
    <vt:r8>697400</vt:r8>
  </property>
  <property fmtid="{D5CDD505-2E9C-101B-9397-08002B2CF9AE}" pid="13" name="MediaServiceImageTags">
    <vt:lpwstr/>
  </property>
</Properties>
</file>